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docx" ContentType="application/vnd.openxmlformats-officedocument.wordprocessingml.document"/>
  <Default Extension="vml" ContentType="application/vnd.openxmlformats-officedocument.vmlDrawing"/>
  <Default Extension="xlsx" ContentType="application/vnd.openxmlformats-officedocument.spreadsheetml.sheet"/>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Psp.local\root$\Municipio\Direzione Tecnica\Settore1\Personale\Accesso ristretto\OBIETTIVI PERSONALE NON DIRIGENTE\OBIETTIVI 2021-2023\ESEGUITI\"/>
    </mc:Choice>
  </mc:AlternateContent>
  <bookViews>
    <workbookView xWindow="0" yWindow="0" windowWidth="28800" windowHeight="11535"/>
  </bookViews>
  <sheets>
    <sheet name="101" sheetId="8" r:id="rId1"/>
    <sheet name="102" sheetId="9" r:id="rId2"/>
    <sheet name="103" sheetId="12" r:id="rId3"/>
    <sheet name="111" sheetId="13" r:id="rId4"/>
    <sheet name="112A" sheetId="14" r:id="rId5"/>
    <sheet name="112B" sheetId="10" r:id="rId6"/>
    <sheet name="121 " sheetId="7" r:id="rId7"/>
    <sheet name="riepilogo" sheetId="15" r:id="rId8"/>
  </sheets>
  <definedNames>
    <definedName name="_xlnm.Print_Area" localSheetId="0">'101'!$A$1:$K$75</definedName>
    <definedName name="_xlnm.Print_Area" localSheetId="1">'102'!$A$1:$K$58</definedName>
    <definedName name="_xlnm.Print_Area" localSheetId="2">'103'!$A$1:$K$79</definedName>
    <definedName name="_xlnm.Print_Area" localSheetId="3">'111'!$A$1:$K$74</definedName>
    <definedName name="_xlnm.Print_Area" localSheetId="4">'112A'!$A$1:$K$58</definedName>
    <definedName name="_xlnm.Print_Area" localSheetId="5">'112B'!$A$1:$K$44</definedName>
    <definedName name="_xlnm.Print_Area" localSheetId="6">'121 '!$A$1:$K$70</definedName>
    <definedName name="_xlnm.Print_Titles" localSheetId="0">'101'!$14:$14</definedName>
    <definedName name="_xlnm.Print_Titles" localSheetId="1">'102'!$14:$14</definedName>
    <definedName name="_xlnm.Print_Titles" localSheetId="2">'103'!$13:$13</definedName>
    <definedName name="_xlnm.Print_Titles" localSheetId="3">'111'!$16:$16</definedName>
    <definedName name="_xlnm.Print_Titles" localSheetId="4">'112A'!$15:$15</definedName>
    <definedName name="_xlnm.Print_Titles" localSheetId="5">'112B'!$14:$14</definedName>
    <definedName name="_xlnm.Print_Titles" localSheetId="6">'121 '!$13:$13</definedName>
  </definedNames>
  <calcPr calcId="152511"/>
</workbook>
</file>

<file path=xl/calcChain.xml><?xml version="1.0" encoding="utf-8"?>
<calcChain xmlns="http://schemas.openxmlformats.org/spreadsheetml/2006/main">
  <c r="D19" i="15" l="1"/>
  <c r="D17" i="15"/>
  <c r="D15" i="15"/>
  <c r="D13" i="15"/>
  <c r="D11" i="15"/>
  <c r="D9" i="15"/>
  <c r="D7" i="15"/>
  <c r="C7" i="15"/>
  <c r="B19" i="15"/>
  <c r="B15" i="15"/>
  <c r="B11" i="15"/>
  <c r="C19" i="15"/>
  <c r="C17" i="15"/>
  <c r="C15" i="15"/>
  <c r="C13" i="15"/>
  <c r="C11" i="15"/>
  <c r="C9" i="15"/>
  <c r="B17" i="15"/>
  <c r="B13" i="15"/>
  <c r="B9" i="15"/>
  <c r="D20" i="15" l="1"/>
  <c r="I73" i="7" l="1"/>
  <c r="H73" i="7"/>
  <c r="J72" i="7"/>
  <c r="J71" i="7"/>
  <c r="I48" i="10"/>
  <c r="J48" i="10" s="1"/>
  <c r="H48" i="10"/>
  <c r="J47" i="10"/>
  <c r="J46" i="10"/>
  <c r="I61" i="14"/>
  <c r="H61" i="14"/>
  <c r="J60" i="14"/>
  <c r="J59" i="14"/>
  <c r="J78" i="13"/>
  <c r="J77" i="13"/>
  <c r="I79" i="13"/>
  <c r="H79" i="13"/>
  <c r="I84" i="12"/>
  <c r="H84" i="12"/>
  <c r="J83" i="12"/>
  <c r="J82" i="12"/>
  <c r="J61" i="9"/>
  <c r="I63" i="9"/>
  <c r="J63" i="9" s="1"/>
  <c r="H63" i="9"/>
  <c r="J62" i="9"/>
  <c r="J80" i="8"/>
  <c r="J79" i="8"/>
  <c r="I80" i="8"/>
  <c r="H80" i="8"/>
  <c r="J78" i="8"/>
  <c r="J73" i="7" l="1"/>
  <c r="J61" i="14"/>
  <c r="J79" i="13"/>
  <c r="J84" i="12"/>
  <c r="J68" i="7" l="1"/>
  <c r="B7" i="15" l="1"/>
  <c r="J74" i="13" l="1"/>
  <c r="J51" i="9" l="1"/>
  <c r="J61" i="7" l="1"/>
  <c r="J36" i="10"/>
  <c r="J42" i="10" l="1"/>
  <c r="J67" i="13"/>
  <c r="J57" i="9" l="1"/>
  <c r="J78" i="12" l="1"/>
  <c r="J71" i="12"/>
  <c r="J74" i="8"/>
  <c r="J66" i="8"/>
  <c r="I56" i="14" l="1"/>
  <c r="H56" i="14"/>
  <c r="I50" i="14"/>
  <c r="H50" i="14"/>
  <c r="I74" i="13" l="1"/>
  <c r="H74" i="13"/>
  <c r="I67" i="13"/>
  <c r="H67" i="13"/>
  <c r="I78" i="12" l="1"/>
  <c r="H78" i="12"/>
  <c r="I71" i="12"/>
  <c r="H71" i="12"/>
  <c r="G35" i="12"/>
  <c r="G34" i="12"/>
  <c r="I42" i="10" l="1"/>
  <c r="H42" i="10"/>
  <c r="I36" i="10"/>
  <c r="H36" i="10"/>
  <c r="I57" i="9" l="1"/>
  <c r="H57" i="9"/>
  <c r="I51" i="9"/>
  <c r="H51" i="9"/>
  <c r="I74" i="8" l="1"/>
  <c r="H74" i="8"/>
  <c r="I66" i="8"/>
  <c r="H66" i="8"/>
  <c r="I61" i="7" l="1"/>
  <c r="H61" i="7"/>
  <c r="I68" i="7" l="1"/>
  <c r="H68" i="7"/>
</calcChain>
</file>

<file path=xl/sharedStrings.xml><?xml version="1.0" encoding="utf-8"?>
<sst xmlns="http://schemas.openxmlformats.org/spreadsheetml/2006/main" count="2121" uniqueCount="964">
  <si>
    <t xml:space="preserve">                     COMUNE DI PONTE SAN PIETRO (Prov. Bergamo)</t>
  </si>
  <si>
    <t xml:space="preserve">    Piazza Libertà 1 cap. 24036</t>
  </si>
  <si>
    <t>SETTORE 1 - DIREZIONE SERVIZI AMMINISTRATIVI, FINANZIARI E POLITICHE SOCIALI</t>
  </si>
  <si>
    <t>PROGETTO  101 - SERVIZIO CONTROLLO DI GESTIONE E RAGIONERIA</t>
  </si>
  <si>
    <t xml:space="preserve">    </t>
  </si>
  <si>
    <t>Dirigente:  Dott.ssa Crippa Patrizia</t>
  </si>
  <si>
    <t>Id Progetto</t>
  </si>
  <si>
    <t>Descrizione obiettivo</t>
  </si>
  <si>
    <t>Attività da compiere</t>
  </si>
  <si>
    <t>Adetto alla attività</t>
  </si>
  <si>
    <t>Indicatore Attività</t>
  </si>
  <si>
    <t>Indicatore di risultato</t>
  </si>
  <si>
    <t>Peso</t>
  </si>
  <si>
    <t>Previsto</t>
  </si>
  <si>
    <t>Ottenuto</t>
  </si>
  <si>
    <t>Note</t>
  </si>
  <si>
    <t>OBIETTIVI DI MANTENIMENTO:</t>
  </si>
  <si>
    <t>Obiettivo di mantenimento</t>
  </si>
  <si>
    <t>controllo di gestione elaborazione referto controllo di gestione da inviare alla Corte dei Conti</t>
  </si>
  <si>
    <t>Cecilia Tironi</t>
  </si>
  <si>
    <t>esecuzione attività al 30 agosto</t>
  </si>
  <si>
    <t xml:space="preserve">data di esecuzione relazione </t>
  </si>
  <si>
    <t xml:space="preserve">registrazione fatture, note spese, fattura elettronica </t>
  </si>
  <si>
    <t>Simona Mazzocchi</t>
  </si>
  <si>
    <t xml:space="preserve">numero registrazioni </t>
  </si>
  <si>
    <t>nr. Registrazioni</t>
  </si>
  <si>
    <t>impegno contabile registrato su determinazioni, deliberazioni</t>
  </si>
  <si>
    <t>Cristina Fumagalli</t>
  </si>
  <si>
    <t>tempo medio emissione pareri 3 giorni</t>
  </si>
  <si>
    <t>Richiesta finanziamento mutuo cassa ddpp</t>
  </si>
  <si>
    <t xml:space="preserve">numero mutui </t>
  </si>
  <si>
    <t>debiti fuori bilancio: verifica posizioni pendenti</t>
  </si>
  <si>
    <t>numero posizioni pendenti</t>
  </si>
  <si>
    <t>n. posizioni</t>
  </si>
  <si>
    <t>attestazione parere copertura finanziaria e registrazione impegni su determinazioni</t>
  </si>
  <si>
    <t>pareri entro</t>
  </si>
  <si>
    <t>gestione mutui (pagamento rate ammortamenti, contrazione nuovi mutui, novazioni,ecc.)</t>
  </si>
  <si>
    <t>numero mutui in ammortamento</t>
  </si>
  <si>
    <t>n. mutui</t>
  </si>
  <si>
    <t>certificazione mutui CASSA DDPP e altri istituti</t>
  </si>
  <si>
    <t>ammontare indebitamento</t>
  </si>
  <si>
    <t>variazioni al bilancio di previsione</t>
  </si>
  <si>
    <t>numero capitoli PEG movimentati</t>
  </si>
  <si>
    <t>numero capitoli movimentati</t>
  </si>
  <si>
    <t>verifica  di cassa trimestrale di cassa</t>
  </si>
  <si>
    <t>numero verifiche</t>
  </si>
  <si>
    <t>entro 15 giorni dalla chiusura del trimestre</t>
  </si>
  <si>
    <t>emissione mandati di pagamento</t>
  </si>
  <si>
    <t>numero mandati</t>
  </si>
  <si>
    <t>emissione mandati entro 10 giorni dal ricevimento della liquidazione</t>
  </si>
  <si>
    <t>elaborazione variazioni PEG</t>
  </si>
  <si>
    <t>esecuzione attività</t>
  </si>
  <si>
    <t>esecuzione</t>
  </si>
  <si>
    <t>elaborazioni varazioni macroaggregati</t>
  </si>
  <si>
    <t>verifica volume dei pagamenti e delle riscossioni</t>
  </si>
  <si>
    <t>ammontare complessivo pagamenti + riscossioni</t>
  </si>
  <si>
    <t>monitoraggio spese per consumo acqua utenze comunali</t>
  </si>
  <si>
    <t>ammontare annuo spesa</t>
  </si>
  <si>
    <t>designazione incaricati della riscossione</t>
  </si>
  <si>
    <t>trasmissione agli organi di controllo e alla procura della Corte dei conti dei provvedimenti di riconoscimento dei debiti fuori bilancio</t>
  </si>
  <si>
    <t>contratto di tesoreria: rapporti con il tesoriere</t>
  </si>
  <si>
    <t>rendiconti degli agenti contabili e dei consegnatari</t>
  </si>
  <si>
    <t>data invio alla corte dei conti</t>
  </si>
  <si>
    <t>monitoraggio spese energia elettrica</t>
  </si>
  <si>
    <t>verifica anche dei prospetti relativi al controllo di gestione per i consumi energia elettrica</t>
  </si>
  <si>
    <t>invio bilancio di previsione Bdap</t>
  </si>
  <si>
    <t>entro 30 giorni dall'approvazione del bilancio di previsione</t>
  </si>
  <si>
    <t>invio rendiconto alla gestione Bdap</t>
  </si>
  <si>
    <t>entro 30 giorni dall'approvazione del  rendiconto di gestione</t>
  </si>
  <si>
    <t xml:space="preserve">redazione bilancio consolidato </t>
  </si>
  <si>
    <t>certificato al bilancio di previsione</t>
  </si>
  <si>
    <t>questionari relativi al bilancio di previsione  da inviare alla corte dei conti</t>
  </si>
  <si>
    <t>questionari relativa al rendiconto di gestione  da inviare alla corte dei conti</t>
  </si>
  <si>
    <t>Revisore dei conti: attività di supporto nelle relazioni e nella stesura dei pareri</t>
  </si>
  <si>
    <t>numero pareri</t>
  </si>
  <si>
    <t>Programma per le consulenze e gli incarichi</t>
  </si>
  <si>
    <t>elaborazione della relazione illustrativa del rendiconto</t>
  </si>
  <si>
    <t>rendiconto della gestione riaccertamento dei residui attivi e passivi</t>
  </si>
  <si>
    <t>rendiconto: adozione della proposta di rendiconto</t>
  </si>
  <si>
    <t xml:space="preserve">rendiconto:trasmissione RENDICONTO  alla corte dei conti </t>
  </si>
  <si>
    <t>data esecuzione</t>
  </si>
  <si>
    <t>certificato al rendiconto della gestione</t>
  </si>
  <si>
    <t>gestione cassa economale anno in corso, gestione bollettari consegnati agli uffici e emissione rendiconti trimestrali</t>
  </si>
  <si>
    <t>n. mandati + n. reversali</t>
  </si>
  <si>
    <t>mandati+reversali/uomo anno</t>
  </si>
  <si>
    <t>gestione spese POS</t>
  </si>
  <si>
    <t>volume spesa</t>
  </si>
  <si>
    <t>rendiconto cassa economale anno precedente</t>
  </si>
  <si>
    <t>numero delle determinazioni emesse dal servizio</t>
  </si>
  <si>
    <t>numero determinazioni</t>
  </si>
  <si>
    <t>numero delle proposte di deliberazione emesse dal servizio</t>
  </si>
  <si>
    <t>numero proposte di deliberazioni</t>
  </si>
  <si>
    <t>servizio mensa dipendenti: gestione tickets con tenuta registro carico/scarico buoni</t>
  </si>
  <si>
    <t>n. tickets assegnati nell'anno</t>
  </si>
  <si>
    <t>numero ticket/dipendenti</t>
  </si>
  <si>
    <t>Gestione della cassa vincolata</t>
  </si>
  <si>
    <t xml:space="preserve">verifica atti di liquidazione </t>
  </si>
  <si>
    <t>numero liquidazioni</t>
  </si>
  <si>
    <t>Ammontare delle spese in c/capitale impegnate</t>
  </si>
  <si>
    <t>ammontare spese in c/capitale impegnate competenza</t>
  </si>
  <si>
    <t xml:space="preserve">spese in conto capitale impegnate /spese in conto capitale stanziato </t>
  </si>
  <si>
    <t>Aggiornamento costante della piattaforma certificazione dei crediti</t>
  </si>
  <si>
    <t>consultazione dei pagamenti anche sulla piattaforma</t>
  </si>
  <si>
    <t xml:space="preserve">date esecuzione trasmissione </t>
  </si>
  <si>
    <t>TOTALE OBIETTIVI DI MANTENIMENTO</t>
  </si>
  <si>
    <t>Obiettivo di sviluppo</t>
  </si>
  <si>
    <t>101/2021</t>
  </si>
  <si>
    <t xml:space="preserve">Revisione straordinaria dei residui attivi e passivi relativi a tutti gli uffici </t>
  </si>
  <si>
    <t>almeno 500</t>
  </si>
  <si>
    <t>TOTALE OBIETTIVI DI SVILUPPO ANNO 2021</t>
  </si>
  <si>
    <t>COMUNE DI PONTE SAN PIETRO (Prov. Bergamo)</t>
  </si>
  <si>
    <t>SETTORE 1 - DIREZIONE SERVIZI AMMINISTRATIVI, FINANZIARI E POLICHE SOCIALI</t>
  </si>
  <si>
    <t>PROGETTO  102 - SERVIZIO ENTRATE</t>
  </si>
  <si>
    <t>Dirigente: Dott.ssa Crippa Patrizia</t>
  </si>
  <si>
    <t>Responsabile di Area: Dott. Valeri Peruta Andrea</t>
  </si>
  <si>
    <t>Addetto alle attività</t>
  </si>
  <si>
    <t>Elaborazione piano tariffario in collaborazione con la ditta G.Eco</t>
  </si>
  <si>
    <t>Andrea Valeri Peruta</t>
  </si>
  <si>
    <t xml:space="preserve">Verifica tariffe e imposte e  tasse  e predisposizione proposta di giunta </t>
  </si>
  <si>
    <t>Piano finanziario attività eseguita in collaborazione settore 2</t>
  </si>
  <si>
    <t>gestione concessione servizio pubblicità e pubbliche affissioni</t>
  </si>
  <si>
    <t>trasmissione elenchi dei contribuenti e confronto anni precedenti</t>
  </si>
  <si>
    <t>verifica riscossione SOMME ACCREDITATE SUI  c/c postali</t>
  </si>
  <si>
    <t>Sana Patrizia</t>
  </si>
  <si>
    <t>entità delle somme prelevate dai conti</t>
  </si>
  <si>
    <t>somme prelevate dai conti</t>
  </si>
  <si>
    <t>emissione reversali di riscossione</t>
  </si>
  <si>
    <t>numero reversali</t>
  </si>
  <si>
    <t>emissione reversali entro 10 giorni dal ricevimento della liquidazione</t>
  </si>
  <si>
    <t xml:space="preserve">Apertura dello sportello </t>
  </si>
  <si>
    <t>numero minimo ore 8</t>
  </si>
  <si>
    <t>verifica attivita</t>
  </si>
  <si>
    <t>controllo gestione C.O.S.A.P.</t>
  </si>
  <si>
    <t>ammontare riscossioni</t>
  </si>
  <si>
    <t>verifica con ufficio polizia locale della modalità di gestione del tributo con verbale annesso</t>
  </si>
  <si>
    <t>gestione concessione imposta pubblcità e pubbliche affissioni.</t>
  </si>
  <si>
    <t>minimo nr. 2 ispezioni</t>
  </si>
  <si>
    <t>effettuare almeno due verifiche presso sportello del concessionario e due riunioni semestrali con verbale sullo stato di attuazione del servizio</t>
  </si>
  <si>
    <t>esecuzione sgravi di imposta</t>
  </si>
  <si>
    <t>numero sgravi</t>
  </si>
  <si>
    <t>n. sgravi</t>
  </si>
  <si>
    <t xml:space="preserve">Tari: accertamento superfici </t>
  </si>
  <si>
    <t>nr. Controlli</t>
  </si>
  <si>
    <t>n. controlli</t>
  </si>
  <si>
    <t>Carimento denunce tari</t>
  </si>
  <si>
    <t>entro 10 giorni dal ricevimento</t>
  </si>
  <si>
    <t>Predisposizione elenco occupanti tari in coordinamento con anagrafe</t>
  </si>
  <si>
    <t>Elaborazione ruolo supplettivo Tari anno precente</t>
  </si>
  <si>
    <t>entro 31/03 anno successivo</t>
  </si>
  <si>
    <t>Elaborazione ruolo principale Tari anno in corso</t>
  </si>
  <si>
    <t>IMU: verifiche posizioni IMU</t>
  </si>
  <si>
    <t>n. verifiche</t>
  </si>
  <si>
    <t>gestione I.C.I.:emissione avvisi di accertamento</t>
  </si>
  <si>
    <t>numero avvisi di accertamento</t>
  </si>
  <si>
    <t xml:space="preserve">numero avv. di accertamento  /numeri contribuenti </t>
  </si>
  <si>
    <t>avvisi di accertamento/liquidazione revocati</t>
  </si>
  <si>
    <t>numero avvisi di accertamento revocati</t>
  </si>
  <si>
    <t>numero avv. revocati  /numero avvisi emessi</t>
  </si>
  <si>
    <t>Gestione Imu: versamenti e classificazione F24</t>
  </si>
  <si>
    <t>importo complessivo</t>
  </si>
  <si>
    <t>n. complessivo</t>
  </si>
  <si>
    <t>contenzioso: monitoraggio cause tributarie:</t>
  </si>
  <si>
    <t>numero contenzioso</t>
  </si>
  <si>
    <t>decisioni favorevoli al comune  /ricorsi definiti con sentenza</t>
  </si>
  <si>
    <t>accertamento con adesione  (art. 50 L.27 dicembre 1997,n.449)</t>
  </si>
  <si>
    <t>numeri accertamento con adesione</t>
  </si>
  <si>
    <t>n. accertamento con adesione</t>
  </si>
  <si>
    <t>numero fatture registrate</t>
  </si>
  <si>
    <t>n. fatture registrate</t>
  </si>
  <si>
    <t xml:space="preserve">presentazione dichiarazione IVA </t>
  </si>
  <si>
    <t>Emissione reversali di incasso</t>
  </si>
  <si>
    <t>numero reversali emesse</t>
  </si>
  <si>
    <t>Eseguita entro 15 giorni dalla data di accreditamento sul conto di tesoreria</t>
  </si>
  <si>
    <t>Gestione conti correnti postali intestati al Comune</t>
  </si>
  <si>
    <t>ammontare entrate riscosse tramite conti correnti postali</t>
  </si>
  <si>
    <t>entro 15 giorni dalla data di accreditamente sul conto di tesoreria</t>
  </si>
  <si>
    <t>Gestione pratiche rimborso ai contribuenti</t>
  </si>
  <si>
    <t>numero pratiche evase</t>
  </si>
  <si>
    <t>n. pratiche evase</t>
  </si>
  <si>
    <t>Riscossione coattiva: invio elenchi settore 1 al concessionario</t>
  </si>
  <si>
    <t>entro 60 giorni fine mese dalla accertata morosità</t>
  </si>
  <si>
    <t>Riscossione coattiva: verifica attività del concessionario con entrate degli altri servizi</t>
  </si>
  <si>
    <t>relazione al 30 giugno e al 31 dicembre</t>
  </si>
  <si>
    <t>Riscossione coattiva: monitoraggio sul portale del concessionario dello stato di fatto della riscossione</t>
  </si>
  <si>
    <t>verifica con relazione entro 28/2 30/4 30/6 30/9 30/11</t>
  </si>
  <si>
    <t xml:space="preserve">Collaborazione con ufficio commercio per attività Tari </t>
  </si>
  <si>
    <t>Verifica con ufficio commercio per attuazione riduzione tariffe tari anno in corso</t>
  </si>
  <si>
    <t>richiesta verbale all'ufficio tecnico/commercio entro 30/11 anno in corso</t>
  </si>
  <si>
    <t>Gestione incassi GSE</t>
  </si>
  <si>
    <t>verifica mensile dal portale del GSE</t>
  </si>
  <si>
    <t>Predisposizione elenco utenti in collaborazione con ufficio ecologia</t>
  </si>
  <si>
    <t>entro 30 novembre</t>
  </si>
  <si>
    <t>numero avvisi almeno 150</t>
  </si>
  <si>
    <t>numero accertamenti</t>
  </si>
  <si>
    <t>102/2021</t>
  </si>
  <si>
    <t>Verifica riscossione coattiva crediti ceduti all'ABACO</t>
  </si>
  <si>
    <t>ammontare recupero effettuato</t>
  </si>
  <si>
    <t>PROGETTO  103 - SERVIZIO AMMINISTRAZIONE DEL PERSONALE</t>
  </si>
  <si>
    <t xml:space="preserve">Gestione dipendenti a tempo indeterminato </t>
  </si>
  <si>
    <t>Manuela Donizetti</t>
  </si>
  <si>
    <t>numero dipendenti al 31.12</t>
  </si>
  <si>
    <t>tot diped. Ind./uomo anno</t>
  </si>
  <si>
    <t>Variazioni alla dotazione organica</t>
  </si>
  <si>
    <t>Daniela Rigamonti</t>
  </si>
  <si>
    <t>numero variazioni</t>
  </si>
  <si>
    <t>entro il 31 dicembre anno precedente</t>
  </si>
  <si>
    <t>Piano triennale delle Azioni Positive</t>
  </si>
  <si>
    <t>Dipendenti assunti  nell'anno anche con procedura di mobilità</t>
  </si>
  <si>
    <t>numero assunzioni</t>
  </si>
  <si>
    <t xml:space="preserve">Gestione economica dipendenti </t>
  </si>
  <si>
    <t>ammontare annuo monte ore</t>
  </si>
  <si>
    <t>numero certicati da rilasciare entro 60 giorni la richiesta</t>
  </si>
  <si>
    <t>nr. Comunicazioni</t>
  </si>
  <si>
    <t>numero dipenendenti</t>
  </si>
  <si>
    <t>nr amministratori + nr.componenti commissioni</t>
  </si>
  <si>
    <t>relazione relativa all'attività di ricognizione effettuata</t>
  </si>
  <si>
    <t>nr. professionisti gestiti</t>
  </si>
  <si>
    <t>numero infortuni</t>
  </si>
  <si>
    <t>numero dipendenti collocati a riposo</t>
  </si>
  <si>
    <t>verifica esecuzione attività</t>
  </si>
  <si>
    <t>numero visite richieste</t>
  </si>
  <si>
    <t>numero procedimenti avviati</t>
  </si>
  <si>
    <t>numero partecipanti</t>
  </si>
  <si>
    <t>entro termine di legge</t>
  </si>
  <si>
    <t>nr.dipendenti</t>
  </si>
  <si>
    <t>invio entro termine di legge</t>
  </si>
  <si>
    <t>numero personale dote comune</t>
  </si>
  <si>
    <t>numero personale leva civica</t>
  </si>
  <si>
    <t>nr. Autorizzazioni rilasciate</t>
  </si>
  <si>
    <t>numero personale delle prestazioni autorizzate o conferite a dipendenti pubblici</t>
  </si>
  <si>
    <t>n° comunicazioni incarichi esterni</t>
  </si>
  <si>
    <t>numero personale collaboratori esterni e incarichi di consulenza per anagrafe delle prestazioni</t>
  </si>
  <si>
    <t>nr. dipendenti controllati</t>
  </si>
  <si>
    <t>numero personale nucleo ispettivo per doppio lavoro rapporto attività</t>
  </si>
  <si>
    <t>numero personale della banca delle ore del personale dipendente</t>
  </si>
  <si>
    <t>Gestione delle procedure di valutazione del personale: avvio della procedura, controllo e raccolta schede di valutazione</t>
  </si>
  <si>
    <t>numero schede raccolte</t>
  </si>
  <si>
    <t>elaborazione dati per l'assegnazione dei buoni mensa</t>
  </si>
  <si>
    <t>numero personale trattamento di missione</t>
  </si>
  <si>
    <t>numero personale rilevazione presenze personale dipendente e determinazione indennità e compensi accessori</t>
  </si>
  <si>
    <t>spesa annuale</t>
  </si>
  <si>
    <t>numero personale annuale del costo del personale</t>
  </si>
  <si>
    <t>numero personale assegno nucleo famigliare</t>
  </si>
  <si>
    <t xml:space="preserve"> BILANCIO anno successivo:definizione spese di personale </t>
  </si>
  <si>
    <t>entro il termine richiesto dall'ufficio ragioneria</t>
  </si>
  <si>
    <t xml:space="preserve">Definizione programmi di formazione per i dipendenti </t>
  </si>
  <si>
    <t>numero personale programmi di formazione per i dipendenti</t>
  </si>
  <si>
    <t>Partecipazione alle riunioni relative all'elaborazione del contratto decentrato</t>
  </si>
  <si>
    <t>numero riunioni</t>
  </si>
  <si>
    <t xml:space="preserve">Verifica degli adempimenti in materia di sicurezza del lavoro
</t>
  </si>
  <si>
    <t>Contratto decentrato: stipulazione definitiva</t>
  </si>
  <si>
    <t>Gestione rapporti con le OO.SS. e RSU</t>
  </si>
  <si>
    <t>numero comunicazioni</t>
  </si>
  <si>
    <t>n° consultazioni</t>
  </si>
  <si>
    <t xml:space="preserve"> date liquidazione acconti</t>
  </si>
  <si>
    <t>numero personale economie fondo produttività da riportare</t>
  </si>
  <si>
    <t>numero risposte</t>
  </si>
  <si>
    <t>numero personale previdenza complementare Fondo PERSEO</t>
  </si>
  <si>
    <t>numero personale psicofisiche</t>
  </si>
  <si>
    <t>103/2021</t>
  </si>
  <si>
    <t xml:space="preserve">PROGETTO  111 - SERVIZI DEMOGRAFICI </t>
  </si>
  <si>
    <t xml:space="preserve">Dirigente: Dott.ssa Crippa Patrizia </t>
  </si>
  <si>
    <t>Obiettivo di Mantenimento</t>
  </si>
  <si>
    <t>Denominazione nuove vie</t>
  </si>
  <si>
    <t>Paola Rota</t>
  </si>
  <si>
    <t>numero procedure attivate</t>
  </si>
  <si>
    <t>numero nuove vie denominate</t>
  </si>
  <si>
    <t>Aggiornamento anagrafe dei pensionati deceduti</t>
  </si>
  <si>
    <t>Revisione elettorale</t>
  </si>
  <si>
    <t>numero variazioni/totale elettori</t>
  </si>
  <si>
    <t>aggiornamento albo principale scrutatori</t>
  </si>
  <si>
    <t>n. variazioni scrutatori nell'albo</t>
  </si>
  <si>
    <t>aggiornamento biennale dell'albo dei giudici popolari</t>
  </si>
  <si>
    <t xml:space="preserve">consultazioni elettorali </t>
  </si>
  <si>
    <t xml:space="preserve">costo elezioni/popolazione </t>
  </si>
  <si>
    <t>Impegno di spesa relativo alle attività delle consultazioni elettorali</t>
  </si>
  <si>
    <t>Liquidazione e coordinamento con ufficio personale per il rendiconto definitivo consultazioni elettorali</t>
  </si>
  <si>
    <t>autorizzazione al trasporto cadaveri, salme, resti mortali e autorizzazione al seppellimento cadaveri</t>
  </si>
  <si>
    <t>Elena Baldi</t>
  </si>
  <si>
    <t>nr. Annuo autorizzazioni</t>
  </si>
  <si>
    <t>n. autorizzazioni</t>
  </si>
  <si>
    <t>verifica annuale registri di stato civile</t>
  </si>
  <si>
    <t>numero variazioni eseguite</t>
  </si>
  <si>
    <t>atti di nascita</t>
  </si>
  <si>
    <t>quantità atti</t>
  </si>
  <si>
    <t>n. atti</t>
  </si>
  <si>
    <t>leva militare</t>
  </si>
  <si>
    <t>rilascio carte d'identità</t>
  </si>
  <si>
    <t>numero carte rilasciate</t>
  </si>
  <si>
    <t xml:space="preserve">numero carte rilasciate/popolazione residente  </t>
  </si>
  <si>
    <t>n. variazioni</t>
  </si>
  <si>
    <t>tessera elettorale</t>
  </si>
  <si>
    <t>nr. Tessere rilasciate nell'anno</t>
  </si>
  <si>
    <t xml:space="preserve">nr. Tessere rilasciate nell'anno/elettori </t>
  </si>
  <si>
    <t>Auguri ai diciottenni</t>
  </si>
  <si>
    <t>n. comunicazioni</t>
  </si>
  <si>
    <t>comunicazione scadenze carte d'identità e dell'obbligo di richiesta delle medesime carte</t>
  </si>
  <si>
    <t>nr. Comunicazioni annue</t>
  </si>
  <si>
    <t>certificazioni anagrafiche</t>
  </si>
  <si>
    <t>numero certificazioni</t>
  </si>
  <si>
    <t xml:space="preserve">numero certificato/uomo anno </t>
  </si>
  <si>
    <t>verifica dichiarazioni presentate ad altre amministrazioni o gestori di pubblici servizi</t>
  </si>
  <si>
    <t>nr. Verifiche</t>
  </si>
  <si>
    <t xml:space="preserve">gestione a.i.r.e.:  </t>
  </si>
  <si>
    <t>nr. Variazioni aire</t>
  </si>
  <si>
    <t>statistica: trasmissione modelli APR4 - D4 e D5 morti - comunicazioni nati a ASL per vaccinazioni</t>
  </si>
  <si>
    <t>n. trasmissioni</t>
  </si>
  <si>
    <t>pubblicazione di matrimoni</t>
  </si>
  <si>
    <t>numero pubblicazioni</t>
  </si>
  <si>
    <t>n. pubblicazioni</t>
  </si>
  <si>
    <t>attribuzione cittadinanza italiana</t>
  </si>
  <si>
    <t>n. procedure ultimate</t>
  </si>
  <si>
    <t>iscrizione anagrafiche</t>
  </si>
  <si>
    <t>numero iscrizioni</t>
  </si>
  <si>
    <t>numero iscrizioni/popolazione residente</t>
  </si>
  <si>
    <t>cancellazioni anagrafiche</t>
  </si>
  <si>
    <t>numero cancellazioni</t>
  </si>
  <si>
    <t>numero cancellazioni/popolazione residente</t>
  </si>
  <si>
    <t>gestione anagrafica stranieri</t>
  </si>
  <si>
    <t>numero procedure eseguite</t>
  </si>
  <si>
    <t xml:space="preserve">stranieri /popolazione residente </t>
  </si>
  <si>
    <t>Rilevazione attività stato civile: trascrizione sentenze estere di divorzio (L. 218/1995)</t>
  </si>
  <si>
    <t>n. sentenze trascritte</t>
  </si>
  <si>
    <t xml:space="preserve">n. sentenze trascritte </t>
  </si>
  <si>
    <t xml:space="preserve">matrimoni civili + unioni civili </t>
  </si>
  <si>
    <t>n. matrimoni civili</t>
  </si>
  <si>
    <t>n. matrimoni celebrati</t>
  </si>
  <si>
    <t>Atti di matrimonio e cessazioni/scioglimento</t>
  </si>
  <si>
    <t>n. procedure evase</t>
  </si>
  <si>
    <t>Atti di morte</t>
  </si>
  <si>
    <t>Adozioni  e rioconoscimenti figli</t>
  </si>
  <si>
    <t>Procedure di inabilitazione/interdizione</t>
  </si>
  <si>
    <t>registrazione annotazione</t>
  </si>
  <si>
    <t>n. pratiche evase
n. giacenze inevase</t>
  </si>
  <si>
    <t>Pratiche scelta prenome</t>
  </si>
  <si>
    <t>rettificazione e correzione atti</t>
  </si>
  <si>
    <t>predisposizione rubriche alfabetiche nati nel Comune su comunicazioni dei Comuni di iscrizione nascita</t>
  </si>
  <si>
    <t>cremazione</t>
  </si>
  <si>
    <t>flusso informativo di mortalità</t>
  </si>
  <si>
    <t>elaborazioni statistiche</t>
  </si>
  <si>
    <t>n. statistiche effettuate</t>
  </si>
  <si>
    <t>Compilazione  modelli di trasmissione telematica tramite PORTALE GINO</t>
  </si>
  <si>
    <t>n. modelli trasmessi</t>
  </si>
  <si>
    <t>autenticazione passaggi di proprietà beni mobili registrati</t>
  </si>
  <si>
    <t xml:space="preserve">n. autentiche </t>
  </si>
  <si>
    <t>n. autentiche</t>
  </si>
  <si>
    <t xml:space="preserve">permesso di soggiorno </t>
  </si>
  <si>
    <t>n. pratiche istruite</t>
  </si>
  <si>
    <t>verifica firme per ammissibilità petizioni popolari</t>
  </si>
  <si>
    <t>n. firme verificate</t>
  </si>
  <si>
    <t>-</t>
  </si>
  <si>
    <t>Predisposizione elenchi specifici per servizi vari comprese stampe di etichette</t>
  </si>
  <si>
    <t>Obiettivo di Sviluppo</t>
  </si>
  <si>
    <t>Allineamento attività redazione atti ed annotazioni di stato civile con le risultanze anagrafiche</t>
  </si>
  <si>
    <t>111/2021</t>
  </si>
  <si>
    <t>PROGETTO 112A -  SERVIZI CONTRATTI E PROVVEDITORATO</t>
  </si>
  <si>
    <t>Addetto all'attività</t>
  </si>
  <si>
    <t>112A</t>
  </si>
  <si>
    <t>controllo di gestione elaborazione relazione consip</t>
  </si>
  <si>
    <t>Emanuela Alessio</t>
  </si>
  <si>
    <t xml:space="preserve">esecuzione attività </t>
  </si>
  <si>
    <t>Piano di razionalizzazione degli acquisti (piano triennale contenimento spese)</t>
  </si>
  <si>
    <t>gestione contratti patrimonio comunale</t>
  </si>
  <si>
    <t>numero contratti</t>
  </si>
  <si>
    <t xml:space="preserve">numero contratti /unità immobiliari </t>
  </si>
  <si>
    <t>n. contratti</t>
  </si>
  <si>
    <t>gestione contratti locazioni attive immobili diversi dalla residenza (scadenze, rinnovi, risoluzioni)</t>
  </si>
  <si>
    <t>n. contratti gestiti</t>
  </si>
  <si>
    <t>comunicazione anagrafe tributaria  estremi dei contratti scrittura privata</t>
  </si>
  <si>
    <t>gestione abbonamenti riviste e pubblicazioni varie</t>
  </si>
  <si>
    <t>volume spesa annua</t>
  </si>
  <si>
    <t xml:space="preserve">volume spesa annua/dipendenti </t>
  </si>
  <si>
    <t>gestione automezzi comunali: carburante, bolli</t>
  </si>
  <si>
    <t>Silvia Folli</t>
  </si>
  <si>
    <t xml:space="preserve">volume spesa /automezzi </t>
  </si>
  <si>
    <t>stipulazione e registrazione contratti di tutti i servizi comunali</t>
  </si>
  <si>
    <t xml:space="preserve">numero contratti stipulati </t>
  </si>
  <si>
    <t>redazione e gestione stipulazione convenzioni con enti, agenzie,  associazioni</t>
  </si>
  <si>
    <t>numero convenzioni</t>
  </si>
  <si>
    <t>n. convenzioni sottoscritte</t>
  </si>
  <si>
    <t>servizio mensa dipendenti - conteggio buoni pasto e consegna</t>
  </si>
  <si>
    <t>numero buoni erogati</t>
  </si>
  <si>
    <t>n. buoni</t>
  </si>
  <si>
    <t>servizio mensa dipendenti</t>
  </si>
  <si>
    <t>gestione assicurazioni comunali</t>
  </si>
  <si>
    <t>gestione assicurazioni comunali -numero sinistri</t>
  </si>
  <si>
    <t>numero sinistri</t>
  </si>
  <si>
    <t>numero immobili</t>
  </si>
  <si>
    <t>gestione massa vestiario messo comunale</t>
  </si>
  <si>
    <t xml:space="preserve">volume spesa annua /dipendenti </t>
  </si>
  <si>
    <t>Fornitura cancelleria, materiale di consumo, stampati e carta</t>
  </si>
  <si>
    <t xml:space="preserve">volume spesa annua </t>
  </si>
  <si>
    <t>assistenza funzionamento fotocopiatrici, fotostampatori e macchine uffici</t>
  </si>
  <si>
    <t>volume spesa annua /macchine</t>
  </si>
  <si>
    <t>gestione del portale locazioni web</t>
  </si>
  <si>
    <t>n. operazioni eseguite</t>
  </si>
  <si>
    <t>gestione del portale unimod e sister2</t>
  </si>
  <si>
    <t>assistenza alla gestione delle procedure di gara</t>
  </si>
  <si>
    <t>n. gare espletate</t>
  </si>
  <si>
    <t>rilevazione istat istituzioni pubbliche</t>
  </si>
  <si>
    <t>gestione portale ANAC per adempimenti su appalti</t>
  </si>
  <si>
    <t>verifica cassette del pronto soccorso</t>
  </si>
  <si>
    <t>verifica minima annuale</t>
  </si>
  <si>
    <t>adeguamento istat canoni di locazione</t>
  </si>
  <si>
    <t>n. adeguamenti</t>
  </si>
  <si>
    <t xml:space="preserve">112A </t>
  </si>
  <si>
    <t>Implementazione hardware sulla base della richiesta della Software per l'adeguamento dello stesso e la maggiore affidabilità</t>
  </si>
  <si>
    <t xml:space="preserve">ammontare acquisti </t>
  </si>
  <si>
    <t>Supporto per applicazione nuovo Regolamento relativo alla privacy</t>
  </si>
  <si>
    <t>Prosecuzione dell'implementazione costante della banca dati Halley per i contratti e dell'archivio dei contratti relativi ad immobili comunali</t>
  </si>
  <si>
    <t>112A/2021</t>
  </si>
  <si>
    <t>PROGETTO 112B - SERVIZIO AFFARI GENERALI</t>
  </si>
  <si>
    <t>Responsabile di Area: Dott. Valeri Peruta  Andrea</t>
  </si>
  <si>
    <t>112B</t>
  </si>
  <si>
    <t>Corrispondenza inviata a mezzo servizio postale - posta ordinaria e raccomandate</t>
  </si>
  <si>
    <t xml:space="preserve">
Susanna Pirola</t>
  </si>
  <si>
    <t>numero buste spedite</t>
  </si>
  <si>
    <t xml:space="preserve">numero buste spedite/costo annuo </t>
  </si>
  <si>
    <t>Predisposizione posta da inviare (compilazione distinti ect.)</t>
  </si>
  <si>
    <t xml:space="preserve">Stampa registro annuale protocollo cartaceo </t>
  </si>
  <si>
    <t>Verifica e liquidazione fatture inerenti alla consegna della posta</t>
  </si>
  <si>
    <t>numero fatture</t>
  </si>
  <si>
    <t>Scannerizzazione tutti gli atti in ingresso non in formato elettronico</t>
  </si>
  <si>
    <t>numero atti scannerrizzati</t>
  </si>
  <si>
    <t>numero atti scannerizzati</t>
  </si>
  <si>
    <t xml:space="preserve">Conservazione documentale </t>
  </si>
  <si>
    <t>numero documenti conservati</t>
  </si>
  <si>
    <t>numero documentazione conservati</t>
  </si>
  <si>
    <t>Servizio di consegna di materiale inviato da ditte ad uffici comunali, se di piccola dimensione</t>
  </si>
  <si>
    <t>Susanna Pirola</t>
  </si>
  <si>
    <t>nr. consegne</t>
  </si>
  <si>
    <t xml:space="preserve">gestione  bacheche comunali </t>
  </si>
  <si>
    <t>numero affissioni</t>
  </si>
  <si>
    <t>n. affissioni</t>
  </si>
  <si>
    <t>gestione albo online - pubblicazioni determinazioni</t>
  </si>
  <si>
    <t>gestione albo online - pubblicazione deliberazioni</t>
  </si>
  <si>
    <t>gestione albo online - pubblicazione altri atti</t>
  </si>
  <si>
    <t>atti notificati per conto del comune e terzi</t>
  </si>
  <si>
    <t>n. atti notificati</t>
  </si>
  <si>
    <t>tenuta registro per gli atti notificati</t>
  </si>
  <si>
    <t>protocollo: apposizione segnatura alla corrispondenza interna ed esterna</t>
  </si>
  <si>
    <t>numero totale protocolli</t>
  </si>
  <si>
    <t>n. complessivo protocolli assegnati dall'ufficio</t>
  </si>
  <si>
    <t>sito comunale: verifica periodica  informazioni inerenti al sito e rilievo anomalie</t>
  </si>
  <si>
    <t>30/09 e al 30/11 con comunicazione al Dirigente</t>
  </si>
  <si>
    <t>pubblicazione permessi di costruire</t>
  </si>
  <si>
    <t>n. permessi pubblicati</t>
  </si>
  <si>
    <t>URP: gestione del tabellone luminoso</t>
  </si>
  <si>
    <t xml:space="preserve">n. inserzioni </t>
  </si>
  <si>
    <t>Verifica a campione dei documenti conservati in modalità digitale</t>
  </si>
  <si>
    <t>n. verifiche almeno 1 al mese</t>
  </si>
  <si>
    <t>112B/2021</t>
  </si>
  <si>
    <t>PROGETTO  121 - SERVIZI SOCIALI</t>
  </si>
  <si>
    <t>ISEE: controllo veridicità dichiarazioni</t>
  </si>
  <si>
    <t>Simona Capelli - AnnaMaria Vitali</t>
  </si>
  <si>
    <t>numero controlli</t>
  </si>
  <si>
    <t>numero concessioni</t>
  </si>
  <si>
    <t>n. concessioni</t>
  </si>
  <si>
    <t>Segretariato sociale</t>
  </si>
  <si>
    <t>numero utenti presso sportello</t>
  </si>
  <si>
    <t>numero accesso allo sportello</t>
  </si>
  <si>
    <t>Segretariato professionale - area disagio</t>
  </si>
  <si>
    <t>Locatelli Valerio</t>
  </si>
  <si>
    <t>numeri utenti presi in carico</t>
  </si>
  <si>
    <t>elenco nominativo numero utenti in carico</t>
  </si>
  <si>
    <t>Segretariato professionale - area disabilità</t>
  </si>
  <si>
    <t>Segretariato professionale - area minori</t>
  </si>
  <si>
    <t>Carminati Francesca</t>
  </si>
  <si>
    <t>Segretariato professionale - area anziani</t>
  </si>
  <si>
    <t>concessione contributi assegni a nuclei familiari con almeno tre figli minori</t>
  </si>
  <si>
    <t>numero domande presentate</t>
  </si>
  <si>
    <t>n. domande</t>
  </si>
  <si>
    <t>concessione contributi assegni di maternità</t>
  </si>
  <si>
    <t>n. utenti</t>
  </si>
  <si>
    <t>esecuzione attività nei termini previsti</t>
  </si>
  <si>
    <t>numero automezzi</t>
  </si>
  <si>
    <t>n. automezzi</t>
  </si>
  <si>
    <t>assistenza ai minori in affido nuovi ingressi</t>
  </si>
  <si>
    <t>numero minori</t>
  </si>
  <si>
    <t>n. procedure attive</t>
  </si>
  <si>
    <t>assistenza ai minori in affido consolidati</t>
  </si>
  <si>
    <t>Area disabili nuovi progetti</t>
  </si>
  <si>
    <t>Valerio Locatelli</t>
  </si>
  <si>
    <t>numero utenti</t>
  </si>
  <si>
    <t>Area disabili utenti consolidati</t>
  </si>
  <si>
    <t>Area disagio utenti consolidati</t>
  </si>
  <si>
    <t>Attivazione progetti di assistenza domicialiare minori</t>
  </si>
  <si>
    <t>concessione contributi per integrazione rette ospiti indigenti in strutture residenziali</t>
  </si>
  <si>
    <t>numero utenti assistiti</t>
  </si>
  <si>
    <t>n. utenti in carico</t>
  </si>
  <si>
    <t>convenzione con Anteas: riunioni di verifica</t>
  </si>
  <si>
    <t>trasporti per visite e cure specialistiche - supporto ad Anteas</t>
  </si>
  <si>
    <t>numero persone trasportate</t>
  </si>
  <si>
    <t>n. trasporti</t>
  </si>
  <si>
    <t>verifica semestrale</t>
  </si>
  <si>
    <t>assistenza domiciliare: interventi</t>
  </si>
  <si>
    <t>h. assistenza annua</t>
  </si>
  <si>
    <t xml:space="preserve">H. assistenza annua/costo servizio </t>
  </si>
  <si>
    <t>assistenza domiciliare: monitoraggio bisogni</t>
  </si>
  <si>
    <t>n. visite domiciliari</t>
  </si>
  <si>
    <t>n. visite</t>
  </si>
  <si>
    <t>prestazioni aggiuntive sad</t>
  </si>
  <si>
    <t>n. domande presentate</t>
  </si>
  <si>
    <t>ADH</t>
  </si>
  <si>
    <t>servizi di assistenza scolastica ad alunni disabili o in difficoltà: monitoraggio servizio</t>
  </si>
  <si>
    <t>numero alunni assistiti</t>
  </si>
  <si>
    <t>Organizzazione festa dei novantenni</t>
  </si>
  <si>
    <t>data festa e numero novantenni</t>
  </si>
  <si>
    <t>Azioni per l'integrazione dei disabili nel mondo del lavoro (L.n.68/99;l.r.n.13/2003;d.g.r.9/7/2004,n.7/18130)
Azioni per l'inserimento nel mercato del lavoro di persone in situazione di emarginazione</t>
  </si>
  <si>
    <t>numero interventi</t>
  </si>
  <si>
    <t>Cre disabili -</t>
  </si>
  <si>
    <t>Contributi emergenza abitativa - attivazione misure proposte dall'Azienda speciale consortile</t>
  </si>
  <si>
    <t>n. contributi erogati</t>
  </si>
  <si>
    <t>Erogazione contributi regionali per morosità incolpevole</t>
  </si>
  <si>
    <t>valerio Locatelli</t>
  </si>
  <si>
    <t>Carminati Francesca- Valerio Locatelli</t>
  </si>
  <si>
    <t>elaborazione relazione</t>
  </si>
  <si>
    <t xml:space="preserve">Rapporti con Azienda Isola per la gestione della tutela minori </t>
  </si>
  <si>
    <t>relazione sull'attività svolta dall'Azienda contenente proposte di miglioramento</t>
  </si>
  <si>
    <t>n. utenti assistiti</t>
  </si>
  <si>
    <t>121/2021</t>
  </si>
  <si>
    <t>predisposizione contratti relativi a appalti pubblici</t>
  </si>
  <si>
    <t xml:space="preserve">predisposizione lettere di impegno relative a appalti pubblici </t>
  </si>
  <si>
    <t>numero lettere di impegno</t>
  </si>
  <si>
    <t>n. lettere di impegno</t>
  </si>
  <si>
    <t>relazione su consumi anni precedenti entro 31 luglio</t>
  </si>
  <si>
    <t>entro 30 settembre o comunque entro i termini previsti dalla normativa</t>
  </si>
  <si>
    <t>Bilancio di previsione: definizione proposta di bilancio 2021/2023</t>
  </si>
  <si>
    <t>entro 30 novembre  o comunque entro i  termini previsti dalla  normativa</t>
  </si>
  <si>
    <t xml:space="preserve">entro 31 maggio </t>
  </si>
  <si>
    <t>entro 30 aprile</t>
  </si>
  <si>
    <t>Elaborazione della relazione di fine mandato del Sindaco</t>
  </si>
  <si>
    <t xml:space="preserve"> Simona Mazzocchi</t>
  </si>
  <si>
    <t>entro i termini stabiliti dalla normativa</t>
  </si>
  <si>
    <t>Emissione di avvisi di accertamento IMU: revisione straordinaria</t>
  </si>
  <si>
    <t>Elaborazione dati per recupero crediti</t>
  </si>
  <si>
    <t>numero contratti suddivisi per Settore 1, Settore 2 e Settore 3</t>
  </si>
  <si>
    <t>entro termine previsto dalla normativa</t>
  </si>
  <si>
    <t>determinazione dell'importo della cassa vincolata entro 31 gennaio</t>
  </si>
  <si>
    <t>IVA: verifica emissione e registrazione fatture iva</t>
  </si>
  <si>
    <t>IVA:verifica presentazione dichiarazione, liquidazioni e versamenti iva</t>
  </si>
  <si>
    <t>Supporto ai tecnici per la predisposizione dei capitolati, fogli condizioni e documentazione necessaria per le procedure di lavori fornitura e servizi</t>
  </si>
  <si>
    <t>Relazione effettuata al 31 dicembre</t>
  </si>
  <si>
    <t>breve relazione entro 31 dicembre</t>
  </si>
  <si>
    <t>n. comunicazioni in GEPAS</t>
  </si>
  <si>
    <t>n. comunicazioni in PERLA</t>
  </si>
  <si>
    <t>n. comunicazioni in SINTESI</t>
  </si>
  <si>
    <t>Distacchi, aspettative e perm. sindacali - aggiornamento dati in GEDAP</t>
  </si>
  <si>
    <t>n. comunicazioni in GEDAP</t>
  </si>
  <si>
    <t>n. dipendenti assoggettati a visita</t>
  </si>
  <si>
    <t xml:space="preserve">esecuzione attività
</t>
  </si>
  <si>
    <t>numero dipendenti iscritti ai sindacati</t>
  </si>
  <si>
    <t>numero sovvenzioni gestite</t>
  </si>
  <si>
    <t>n. buoni pasto assegnati</t>
  </si>
  <si>
    <t>entro 31 dicembre</t>
  </si>
  <si>
    <t>Relazione sull'esecuzione attività distinta per Settore 1, Settore 2 e Settore 3</t>
  </si>
  <si>
    <t>gestione patrimonio comunale riscossione canone di locazione immobili no e.r.p.</t>
  </si>
  <si>
    <t>relazione entro 31 dicembre</t>
  </si>
  <si>
    <t>entro il termine stabilito per legge</t>
  </si>
  <si>
    <t>n. denunce</t>
  </si>
  <si>
    <t>n. occupanti</t>
  </si>
  <si>
    <t>esecuzione attività entro 31 dicembre</t>
  </si>
  <si>
    <t>PIANO DELLA PERFORMANCE TRIENNIO 2021-2023</t>
  </si>
  <si>
    <t>Report 2021</t>
  </si>
  <si>
    <t>PIANO DELLE PERFORMANCE TRIENNIO 2021-2023</t>
  </si>
  <si>
    <t>entro 31/03/2021</t>
  </si>
  <si>
    <t>Gestione regolamento per procedure deflattive evasione fiscale</t>
  </si>
  <si>
    <t>numero richieste di verifica</t>
  </si>
  <si>
    <t>numero verifiche effettuate</t>
  </si>
  <si>
    <t>Gestione e verifica passaggio di consegne per l'elaborazione degli stipendi e altri adempimenti ad Halley informatica</t>
  </si>
  <si>
    <t>Valerio Locatelli - Francesca Carminati</t>
  </si>
  <si>
    <t xml:space="preserve">distribuzione pacco viveri </t>
  </si>
  <si>
    <t xml:space="preserve">Simona Capelli </t>
  </si>
  <si>
    <t>elaborazione fattura fine anno</t>
  </si>
  <si>
    <t>Collaborazione con ufficio casa per erogazione contributo di solidarietà</t>
  </si>
  <si>
    <t>Rendicontazione spesa sociale regionale</t>
  </si>
  <si>
    <t>Rendicontazione spesa sociale ministero</t>
  </si>
  <si>
    <t>esecuzione entro la scadenza</t>
  </si>
  <si>
    <t>Rendicontazione spesa sociale FSR</t>
  </si>
  <si>
    <t xml:space="preserve">Attivazione della carte di accesso al servizio </t>
  </si>
  <si>
    <t>Verifica attività</t>
  </si>
  <si>
    <t>Convenzioni con associazioni per eventuali servizi</t>
  </si>
  <si>
    <t>numero pacchi viveri distribuiti rilevati dagli elenchi comunali</t>
  </si>
  <si>
    <t>n. pacchi distribuiti rilevati dagli elenchi comunali</t>
  </si>
  <si>
    <t>nuclei familiari coinvonti rilevati dagli elenchi comunali</t>
  </si>
  <si>
    <t>n. nuclei familiari rilevati dagli elenchi comunali</t>
  </si>
  <si>
    <t>Area disagio nuovi utenti (per nuovi utenti s'intendono coloro che non hanno avuto accesso al servizio, ma sono stati presi in carico durante l'anno)</t>
  </si>
  <si>
    <t>assistenza domiciliare:  (istruttoria e presa in carico posizione)</t>
  </si>
  <si>
    <t>assistenza domiciliare: servizio pasti, servizio Sad telesoccorso gestione contabile del servizio</t>
  </si>
  <si>
    <t>pasti a domicilio:  (istruttoria e presa in carico posizione)</t>
  </si>
  <si>
    <t>telesoccorso:  (istruttoria e presa in carico posizione)</t>
  </si>
  <si>
    <t>servizio pasti, servizio assistenza domiciliare, telesoccorso: gestione contabile e amministrativa  del servizio</t>
  </si>
  <si>
    <t>emissioni avvisi di pagamento</t>
  </si>
  <si>
    <t>Carminati Francesca Simona Capelli</t>
  </si>
  <si>
    <t xml:space="preserve"> Valerio Locatelli</t>
  </si>
  <si>
    <t>Azienda speciale consortile: bandi voucher  erogati per  utenti - disabilità minori - area anziani</t>
  </si>
  <si>
    <t>Azienda speciale consortile voucher erogati a utenti - area disagio - disabilità adulti</t>
  </si>
  <si>
    <t>Rendicontazioni varie agli Enti erogatori di contributi (Stato, regione relativi a contributi specifici)</t>
  </si>
  <si>
    <t>Utilizzo del modello già predisposto con verifica con nostro DPO e attivazione del servizio ad ogni primo accesso indipendente dal prosecuo della pratica</t>
  </si>
  <si>
    <t>Emissione bando entro 31/03/2021</t>
  </si>
  <si>
    <t>Conclusione operazioni di verifica e liquidazione entro il 30/06/2021</t>
  </si>
  <si>
    <t>Rendicontazione entro 31/12/2021</t>
  </si>
  <si>
    <t>Predisposizione, gestione amministrativa e contabile di ulteriori (se previste) misure a favore dei cittadini durante il periodo della pandemia.</t>
  </si>
  <si>
    <t>Relazione riassuntiva delle azioni intraprese anno 2021 (nel caso non vi fossero state ulteriori misure il punteggio legato a questo obiettivo viene ridistributito sugli altri obiettivi in modo uguale)</t>
  </si>
  <si>
    <t>attività effettuata entro 31/03/2021</t>
  </si>
  <si>
    <t>predisposizione proposta di regolamento per il consiglio comunale entro 31/03/2021</t>
  </si>
  <si>
    <t>formazione degli elenchi per morosità tari e imu da inviare ad Abaco</t>
  </si>
  <si>
    <t>numero contribuenti verificati e numero pratiche di rateizzazioni attivate</t>
  </si>
  <si>
    <t>Azzeramento dell'arretrato presso lo stato civile e  ufficio anagrafe</t>
  </si>
  <si>
    <t xml:space="preserve">Mantenimento degli standard qualitativi e quantitativi </t>
  </si>
  <si>
    <t xml:space="preserve">Gestione nuovo affidamento del servizio di brokeraggio assicurativo: utilizzo nuovo portale </t>
  </si>
  <si>
    <t>OBIETTIVI DI SVILUPPO (gli obiettivi saranno valutati sulla base delle relazioni raccolte, sul loro grado di completezza sia numerica che di contenuti trasmesse al Dirigente da parte del Responsabile del Servizio che cura l'attuazione)</t>
  </si>
  <si>
    <t>Completezza e accuratezza del Manuale redatto  per le procedure di anagrafe  da consegnare al dirigente entro il 31/12/2021</t>
  </si>
  <si>
    <t>Paola Rota - Loredana Todisco</t>
  </si>
  <si>
    <t>Paola Rota Loredana Todisco</t>
  </si>
  <si>
    <t>Elena Baldi - Giovanna Dondi</t>
  </si>
  <si>
    <t>Elena Baldi Giovanna Dondi</t>
  </si>
  <si>
    <t>Paola Rota - Giovanna Todisco</t>
  </si>
  <si>
    <t>Elezioni amministrative anno 2021: adempimenti connessi</t>
  </si>
  <si>
    <t>Annotazioni su atti dello stato civile</t>
  </si>
  <si>
    <t>numero annotazioni pervenute nel 2021 e numero annotazione effettuate nel 2021</t>
  </si>
  <si>
    <t>Redazione di un manuale operativo delle procedure dell'ufficio, ad uso formazione del nuovo personale</t>
  </si>
  <si>
    <t>Relazione  sull'attività svolta durante l'anno da presentare al dirigente entro il 31/12/2021</t>
  </si>
  <si>
    <t>Incremento di una postazione operativa al fine di ottimizzare il servizio di rilascio delle carte di identità elettronica</t>
  </si>
  <si>
    <t>verifica fattibilità entro 30/06/2021</t>
  </si>
  <si>
    <t>Relazione  sull'attività effettuata durante l'anno da presentare al dirigente entro il 31/12/2021 - se questo obiettivo non fosse possibile da attuare il presente punteggio verrà ripartito in parti uguali sugli altri 3 obiettivi.</t>
  </si>
  <si>
    <t>Paola Rota - Loredana Todisco Elena Rota Giovanna Dondi</t>
  </si>
  <si>
    <t>Coordinamento e verifica attività relative alla transizione digitale</t>
  </si>
  <si>
    <t>entro 30/06/2021</t>
  </si>
  <si>
    <t>Attivazione del servizio del codice CNS agli utenti</t>
  </si>
  <si>
    <t>studio di fattibilità entro  31/05/2021</t>
  </si>
  <si>
    <t>attivazione entro 30/06/2021</t>
  </si>
  <si>
    <t>Supporto al personale nuovo assunto nell'ambito delle esecuzione delle notifiche</t>
  </si>
  <si>
    <t>Sistemazione atti anno precedente 2020</t>
  </si>
  <si>
    <t>entro 30 giugno  2021 con comunicazione al Dirigente dell'avveduto adempimento</t>
  </si>
  <si>
    <t>entro 30 aprile con comunicazione al Dirigente dell'avveduto adempimento</t>
  </si>
  <si>
    <t>protocollo in uscita: verifiche a campione</t>
  </si>
  <si>
    <t>verifica di almeno 30 protocolli in uscita mensile al fine di verificare la correttezza dell'inserimento nel programma</t>
  </si>
  <si>
    <t>esecuzione attività con consegna foglio excel dei numeri di protocollo verificati a cadenza semestrale</t>
  </si>
  <si>
    <t>Gestione nuovo tabellone informativo Locate</t>
  </si>
  <si>
    <t>relazione entro 31/12/2021</t>
  </si>
  <si>
    <t>Relazione con indicazione dell'attività effettuata entro 31/12/2021</t>
  </si>
  <si>
    <t xml:space="preserve">Verifica dati inventariali beni mobili - verifica con i consegnatari  </t>
  </si>
  <si>
    <t>OBIETTIVI DI SVILUPPO (gli obiettivi saranno valutati sulla base delle relazioni raccolte, sul loro grado di completezza sia numerica che di contenuti trasmesse al Dirigente da parte del Responsabile del Procedimento che cura l'attuazione)</t>
  </si>
  <si>
    <t>OBIETTIVI DI SVILUPPO (gli obiettivi saranno valutati sulla base delle relazioni raccolte, sul loro grado di completezza sia numerica che di contenuti trasmesse al Dirigente da parte del Responsabile delProcedimento che cura l'attuazione)</t>
  </si>
  <si>
    <t>Valerio Locatelli Carminati Francesca</t>
  </si>
  <si>
    <t>Certificazione in Passweb periodi di servizio del personale cessato e in servizio</t>
  </si>
  <si>
    <t>Pagamento compensi e gestione fiscale dei collaboratori occasionali e dei professionisti</t>
  </si>
  <si>
    <t>Pratiche per Collocamento a riposo e liquidazione TFS/TFR</t>
  </si>
  <si>
    <t>Gestione e verifica permessi/congedi dei genitori nonché quelli previsti da particolari disposizioni di legge</t>
  </si>
  <si>
    <t>nr. dipendenti</t>
  </si>
  <si>
    <t>Rilascio CU al personale dipendente, professionisti, titolari borse studio e contributi economici</t>
  </si>
  <si>
    <t>verifica attività</t>
  </si>
  <si>
    <t xml:space="preserve"> Manuela Donizetti</t>
  </si>
  <si>
    <t>Manuela Donizetti - Daniela Rigamonti</t>
  </si>
  <si>
    <t>rapporti con la società Halley</t>
  </si>
  <si>
    <t>Formazione Sigra Daniela Rigamonti relativa a contatto con Halley per elaborazione stipendi</t>
  </si>
  <si>
    <t>Completezza e accuratezza del Manuale redatto  per le procedure di elaborazione stipendi  da consegnare al dirigente entro il 31/12/2021</t>
  </si>
  <si>
    <t>Verifica posizioni previdenziali in passweb n. 5</t>
  </si>
  <si>
    <t>Rigamonti Daniela</t>
  </si>
  <si>
    <t>Programmazione fabbisogno del personale ricognizione eccedenze del personale</t>
  </si>
  <si>
    <t>Ripartizione monte ore permessi-distacchi e aspettative sindacali</t>
  </si>
  <si>
    <t>Determinazione, liquidazione e pagamento trattamento economico amministratori , consiglieri e componenti commissioni</t>
  </si>
  <si>
    <t>Assicurazione contro gli infortuni e le malattie professionali: numero denunce</t>
  </si>
  <si>
    <t xml:space="preserve">Relazione al conto annuale </t>
  </si>
  <si>
    <t>Rilevazione consistenza organizzazioni sindacali:TRASMISSIONE ALL'A.R.A.N.</t>
  </si>
  <si>
    <t xml:space="preserve">Verifica sussistenza requisiti ex L.482/1968 (L.68/1999) del personale assunto e invio prospetto per verifica quota riserva </t>
  </si>
  <si>
    <t>Gestione della banca delle ore del personale dipendente</t>
  </si>
  <si>
    <t>Comunicazioni assunzioni, cessazioni, modificazioni del rapporto di lavoro (dipendente ed assimilato) al servizio del lavoro territorialmente competente (SINTESI)</t>
  </si>
  <si>
    <t>Accertamenti sanitari per il personale assente per malattia (visite fiscali)</t>
  </si>
  <si>
    <t>Gestione trattamento di missione</t>
  </si>
  <si>
    <t>Gestione rilevazione presenze personale dipendente e determinazione indennità e compensi accessori</t>
  </si>
  <si>
    <t>Conto annuale del costo del personale</t>
  </si>
  <si>
    <t xml:space="preserve">Determinazione assegno nucleo familiare </t>
  </si>
  <si>
    <t>Conguaglio imposte dovute per i redditi percepiti nell'anno precedente e consegna certificati ai dipendenti e ai professionisti emissione CU</t>
  </si>
  <si>
    <t>Dichiarazione sostituto di imposta (mod.770)</t>
  </si>
  <si>
    <t>Gestione I.R.A.P.</t>
  </si>
  <si>
    <t>Attestazione indicante i nominativi dei dipendenti iscritti ai sindacati e gestione trattenute sindacali</t>
  </si>
  <si>
    <t>Gestione richieste sovvenzioni ai dipendenti comunali INPDAP</t>
  </si>
  <si>
    <t>Elezioni politiche e/o amministrative: rendiconto spese personale</t>
  </si>
  <si>
    <t>Gestione segreteria convenzionata, liquidazione acconti</t>
  </si>
  <si>
    <t>Quantificazione economie fondo produttività da riportare nell'anno successivo</t>
  </si>
  <si>
    <t>Risposte alle richieste di assunzione e/o mobilità c/o ns. ente</t>
  </si>
  <si>
    <t>Gestione previdenza complementare Fondo PERSEO</t>
  </si>
  <si>
    <t>Monitoraggio assenze per malattia in PERLA</t>
  </si>
  <si>
    <t>Adempimenti e comunicazione adesione scioperi in GEPAS</t>
  </si>
  <si>
    <t xml:space="preserve">Numero delle determinazioni emesse dal servizio </t>
  </si>
  <si>
    <t>Numero delle proposte di deliberazione emesse dal servizio</t>
  </si>
  <si>
    <t>Monitoraggio utilizzo portale del dipendente</t>
  </si>
  <si>
    <t>Gestione procedure di assunzione previste nella programmazione del personale</t>
  </si>
  <si>
    <t>Gestione dote comune</t>
  </si>
  <si>
    <t>Gestione leva civica</t>
  </si>
  <si>
    <t>Verifica espletamento servizio di sorveglianza sanitaria ai sendi del D.Lgs. 81/2008</t>
  </si>
  <si>
    <t>Visite psicofisiche</t>
  </si>
  <si>
    <t>Gestione procedimenti disciplinari</t>
  </si>
  <si>
    <t>Comunicazione alle amministrazioni di appartenenza degli incarichi a pubb.dip.</t>
  </si>
  <si>
    <t>Anagrafe delle prestazioni autorizzate o conferite a dipendenti pubblici</t>
  </si>
  <si>
    <t>Rilevazione collaboratori esterni e incarichi di consulenza per anagrafe delle prestazioni</t>
  </si>
  <si>
    <t>Attività  nucleo ispettivo per doppio lavoro: rapporto attività</t>
  </si>
  <si>
    <t>Manuela Donizetti 
Daniela Rigamonti</t>
  </si>
  <si>
    <t>Completezza e accuratezza del Manuale redatto  per le procedure di contabilita da definire con il Dirigente,  da consegnare al dirigente entro il 31/12/2021</t>
  </si>
  <si>
    <t>Gestione regolamento per le procedure deflattive all'evasione fiscale, approvato con deliberazione del C.C. n. 33 del 26/11/2020</t>
  </si>
  <si>
    <t>Canone unico patrimoniale: elaborazione regolamento</t>
  </si>
  <si>
    <t>Addestramento di una unità per servizio per l'utilizzo del portale dell'osservatorio LLPP</t>
  </si>
  <si>
    <t>Attivazione del nuovo manuale del protocollo con annessa fascicolazione della corrispondenza in entrata</t>
  </si>
  <si>
    <t>prima verifica entro il 30/06/2021 - verifica finale entro il 31/12/2021</t>
  </si>
  <si>
    <t>Attivazione entro 31/03/2021</t>
  </si>
  <si>
    <t>Predisposizione, gestione amministrativa e contabile di tutte le fasi relative alla erogazione dei fondi previsti dal D.L. 23/11/2020 n. 154 art. 2</t>
  </si>
  <si>
    <t>Convenzioni con le associazioni sul territorio relative all'erogazione di parte  dei fondi previsti dal D.L. 23/11/2020 n. 154 art. 2: elaborazione, gestione e verifica rendicontazione</t>
  </si>
  <si>
    <t>Predisposizione proposta della deliberazione della Giunta comunale entro 30/04/2021</t>
  </si>
  <si>
    <t>relazione relativa all'attività entro 31/12/2021</t>
  </si>
  <si>
    <t xml:space="preserve">Elaborazione P.O.LA. </t>
  </si>
  <si>
    <t xml:space="preserve">numero contribuenti verificati e numero pratiche di rateizzazioni attivate </t>
  </si>
  <si>
    <t>Comunicazione mensile del numero  delle pratiche arretrate residue  suddivise per tipologia da consegnare entro il 30 del mese successivo. Relazione finale da presentare  entro il 31/12/2021</t>
  </si>
  <si>
    <t>acc. 253        imp. 951</t>
  </si>
  <si>
    <t>4+1</t>
  </si>
  <si>
    <t>6+2</t>
  </si>
  <si>
    <t>USCITE 12.749.723,53 ENTRATE 11.019.450,77</t>
  </si>
  <si>
    <t>relazione allegata</t>
  </si>
  <si>
    <t>Atto di Gestione n. 910/50 del 29/12/2020</t>
  </si>
  <si>
    <t>ESEGUITO</t>
  </si>
  <si>
    <t>data 08/01/2021 Prev. 2021-2023</t>
  </si>
  <si>
    <t>data 24/05/2021 cons. 2020</t>
  </si>
  <si>
    <t>DG 129 del 2/9</t>
  </si>
  <si>
    <t>20+5</t>
  </si>
  <si>
    <t>DG 182 del 16/11/2021</t>
  </si>
  <si>
    <t>DG 44 DEL 08/04/2021</t>
  </si>
  <si>
    <t>DG 41 DEL 08/04/2021</t>
  </si>
  <si>
    <r>
      <rPr>
        <sz val="8"/>
        <color indexed="64"/>
        <rFont val="Arial"/>
        <family val="2"/>
      </rPr>
      <t>NR. 37 MANDAT</t>
    </r>
    <r>
      <rPr>
        <sz val="10"/>
        <color indexed="64"/>
        <rFont val="Arial"/>
      </rPr>
      <t xml:space="preserve">I
</t>
    </r>
    <r>
      <rPr>
        <sz val="8"/>
        <color indexed="64"/>
        <rFont val="Arial"/>
        <family val="2"/>
      </rPr>
      <t>NR. 61 REVERSALI</t>
    </r>
  </si>
  <si>
    <t xml:space="preserve">E 27.513,33
U 2,116,87 </t>
  </si>
  <si>
    <t>servizio 100    n. 202</t>
  </si>
  <si>
    <t>33+15</t>
  </si>
  <si>
    <t>dt 100-48 del 13/04/2021</t>
  </si>
  <si>
    <t>ricevuta del 19/04/2021</t>
  </si>
  <si>
    <t>IMPEGNATO IN CONTO CAPITALE EURO 1.433.722,59
STANZIATO IN CONTO CAPITALE EURO 4.254.398,33</t>
  </si>
  <si>
    <t>n. 13 manuali allegati</t>
  </si>
  <si>
    <t>ESEGUITO (RELAZIONE ALLEGATA)</t>
  </si>
  <si>
    <t>Eseguito</t>
  </si>
  <si>
    <t>Approvate tariffe TARI 2021 con Deliberazione CC nro 31 del 17/06/2021</t>
  </si>
  <si>
    <t>Approvate tariffe Settore 1 con Deliberazione GC 198 del 30/12/2020</t>
  </si>
  <si>
    <t>Approvazione piano Finanziario TARI con deliberazione CC nro 30 del 17/06/2021</t>
  </si>
  <si>
    <t>Al 31/12/2021 accreditati € 576.587,00 sui diversi conti correnti postali</t>
  </si>
  <si>
    <t>Al 31/12/2021 emesse n. 3.684 reversali di incasso</t>
  </si>
  <si>
    <t>Nel corso del 2021 garantita apertura sportello su appuntamento per 9 ore settimanali, oltre ad aperture straordinarie senza appuntamento</t>
  </si>
  <si>
    <t>Verificati mensilmente gli introiti relativi a COSAP con ufficio Polizia Locale e ufficio Commercio per imputazione su relativi capitoli</t>
  </si>
  <si>
    <t>Al 31/12/2021 effettuati n. 87 sgravi su ruolo TARI 2021</t>
  </si>
  <si>
    <t>Nel corso del 2021 verificate n. 25 posizioni relative ad utenze non domestiche e 60 posizioni relative ad utenze domestiche</t>
  </si>
  <si>
    <t>Tutte le denunce pervenute all'ufficio sono state caricate nel programma in giornata, o al massimo entro il giorno successivo</t>
  </si>
  <si>
    <t>A gennaio 2021 effettuata importazione anagrafiche nel programma GARBAGE</t>
  </si>
  <si>
    <t>Ad aprile 2021 elaborato ruolo suppletivo TARI</t>
  </si>
  <si>
    <t>Ad agosto 2021 elaborato ruolo principale TARI 2021</t>
  </si>
  <si>
    <t>Al 31/12/2021 verificate n. 850 posizioni ai fini IMU</t>
  </si>
  <si>
    <t>Al 31/12/2021 non risultano emessi avvisi di accertamento ICI</t>
  </si>
  <si>
    <t>Al 31/12/2021 revocati n. 30 avvisi di accertamento IMU</t>
  </si>
  <si>
    <t>Al 31/12/2021 classificati n. 6.050 versamenti con modello F 24 (tra acconto e saldo)</t>
  </si>
  <si>
    <t>Al 31/12/2021 non risultano decisioni favorevoli al Comune</t>
  </si>
  <si>
    <t>Al 31/12/2021 non risultano emessi accertamenti con adesione</t>
  </si>
  <si>
    <t>Al 31/12/2021 riscossi € 576.587,00 su conti correnti postali</t>
  </si>
  <si>
    <t>Al 31/12/2021 evase n. 39 pratiche di rimborso (comprensive di rimborsi imposta pubblicità)</t>
  </si>
  <si>
    <t>Nel corso del 2021 verificati elenchi MAD pervenuti da ufficio Commercio ai fini TARI</t>
  </si>
  <si>
    <t>Al 31/12/2021 emesse n. 33 determinazioni</t>
  </si>
  <si>
    <t>Al 31/12/2021 emesse n. 8 proposte di deliberazione</t>
  </si>
  <si>
    <t>Al 31/12/2021 verificate n. 30 posizioni su segnalazioni uffici Commercio ed Edilizia Privata</t>
  </si>
  <si>
    <t>A novembre 2021 predisposti elenchi utenze domestiche, non domestiche e contribuenti morosi per TARI 2020</t>
  </si>
  <si>
    <t>Al 31/12/2021 emessi n. 320 avvisi accertamento IMU</t>
  </si>
  <si>
    <t>Al 31/12/2021 verificate n. 30 posizioni in seguito a segnalazioni uffici Commercio ed Edilizia Privata</t>
  </si>
  <si>
    <t>Approvato Regolamento per applicazione canone unico con Deliberazione CC n. 15 del 27/03/2021</t>
  </si>
  <si>
    <t>Nel corso del 2021 tasmessi elenchi per riscossione coattiva ad ABACO Spa relativi ad IMU, TARI e trasporto sociale</t>
  </si>
  <si>
    <t>n. 3.296 buste spedite -importo totale liquidato € 8.994,84</t>
  </si>
  <si>
    <t>n. 67 spedizioni  x 3 distinte cadauna</t>
  </si>
  <si>
    <t>Liquidate n. 14 fatture</t>
  </si>
  <si>
    <t>6500 circa</t>
  </si>
  <si>
    <t>68.087 documenti inviati in conservazione</t>
  </si>
  <si>
    <t>circa 250</t>
  </si>
  <si>
    <t>circa 3.800</t>
  </si>
  <si>
    <t>964 determinazioni pubblicate</t>
  </si>
  <si>
    <t>Delibere di G.C. n. 238 -Delibere di C.C.83 per un totale di 321</t>
  </si>
  <si>
    <t>359 pubblicazioni di altri atti</t>
  </si>
  <si>
    <t>719 notifiche effettuate</t>
  </si>
  <si>
    <t>eseguito</t>
  </si>
  <si>
    <t>Protocolli in arrivo assegnati agli uffici n. 20.318</t>
  </si>
  <si>
    <t>Eseguito; inserite le notizie relative all'ufficio nel corso dell'anno</t>
  </si>
  <si>
    <t>n. 40 permessi di costruire pubblicati</t>
  </si>
  <si>
    <t>Totale messaggi inseriti sul display n. 82</t>
  </si>
  <si>
    <t>Verificato con CREDEMTEL a campione in merito ai documenti inviati nel corso dell'anno</t>
  </si>
  <si>
    <t>Relazione n. 1</t>
  </si>
  <si>
    <t>Relazione n. 2</t>
  </si>
  <si>
    <t>Eseguito - attivato nuovo servizio</t>
  </si>
  <si>
    <t>Al 31/12/2021 pervenute ed evase n. 140 richieste di attivazione PIN da parte dei cittadini</t>
  </si>
  <si>
    <t>Nel corso dell'anno il personale neo assunto è stato formato in merito all'attività di notifica degli atti. E' stato inoltre formato in merito alla registrazione e all'esecuzione delle notifiche, e all'utilizzo dell'applicativo Halley per le pubblicazioni degli atti all'albo on line.</t>
  </si>
  <si>
    <t>N. 1 dipendente collocata a riposo, n. 1 dipendente assunta tramite concorso, n. 1 mobilità volontaria per interscambio</t>
  </si>
  <si>
    <t>Nessuna necessità di variazione della dotazione organica</t>
  </si>
  <si>
    <t>Con deliberazione di G.C. n. 179 del 16.11.2021 è stato approvato il Piano Triennale dei Fabbisogni di Personale 2022-2023-2024 ed effettuata La ricognizione delle eccedenze</t>
  </si>
  <si>
    <t>Con deliberazione di G. C. n. 170 del 11.11.2021 è stato approvato il Piano Triennale delle Azioni Positive</t>
  </si>
  <si>
    <t>N. 1 assunzione tramite concorso e n. 1  assunzione mediante mobilità volontaria per interscambio</t>
  </si>
  <si>
    <t>20 RSU e
 20 OO.SS.</t>
  </si>
  <si>
    <t>Monte ore ripartito con determine n. 100-6 del 27.01.2021</t>
  </si>
  <si>
    <t>Eseguite certificazioni in Passweb a seguito di ricevimento richiesta da parte dell'INPS e dai Comuni.</t>
  </si>
  <si>
    <t>6 amministratori e 12 Consiglieri</t>
  </si>
  <si>
    <t xml:space="preserve">Liquidazione amministratori avvenuta mensilmente e consiglieri semestralmente a ricevimento prospetto riepilogativo presenze </t>
  </si>
  <si>
    <t>N. 1 dipendente collocata a riposo:
- in data 19.02.2021 prot. n. 4626 comunicazione all'INPS chiusura pratica in Passweb
- in data 12.07.2021 Comunicazione cessazione TFS In INPS</t>
  </si>
  <si>
    <t>La relazione è stata inviata e certificata il 15.05.2021</t>
  </si>
  <si>
    <t>Scadenza rilevazione rinviata nel 2022</t>
  </si>
  <si>
    <t>adempimento triennale ultimo rilevamento effettuato 23.03.2018, la scadenza del 31.03.2021 è stata rinviata al 31.03.2022 considerando le deleghe al 31.12.2021</t>
  </si>
  <si>
    <t>Quota di riserva pari a 1</t>
  </si>
  <si>
    <t>Verifica eseguita e inviata il 19.01.2021 (entro i termini di legge)</t>
  </si>
  <si>
    <t>Riconoscimento/ gestione di permessi/congedi a:
- n. 1 dipendente Congedo straordinario biennale 
- n. 4 dipendenti permessi L. 104/92
- n. 2 dipendenti congedo parentale Covid
- n. 4 dipendenti Congedi parentali
- n. 2 dipendenti congedo malattia figlio</t>
  </si>
  <si>
    <t>Permessi gestiti: 
- 8 ore e 36 minuti di permessi utilizzati dalla RSU
- 4 ore per organismi direttivi statutari</t>
  </si>
  <si>
    <t>Raccolta adesioni alla banca ore il 27.01.2021 e chiusura banca ore anno precedente, con file excel monitoraggio utilizzo</t>
  </si>
  <si>
    <t>Comunicazioni effettuate in Sintesi relative a cessazioni, assunzioni di personale.</t>
  </si>
  <si>
    <t>Liquidato missioni al personale (n. 12 dipendenti), previo verifica requisiti, compatibilmente con le disponibilità di bilancio ed i limiti di spesa</t>
  </si>
  <si>
    <t>Sistemazione mensile cartellini, eliminando ogni anomalia e successivo calcolo compensi accessori. Segnalazioni al dipendente in merito a ripetute anomalie nel cartellino di timbratura.</t>
  </si>
  <si>
    <t>Il conto è stato inviato e certificato in data 31.07.2021.</t>
  </si>
  <si>
    <t>A luglio in base alle domande pervenute sono stati attribuiti i nuovi ANF.
Assegnazione a 8 dipendenti</t>
  </si>
  <si>
    <t>Il conguaglio dell'IRPEF al personale dipendente è stato eseguito nei termini di legge (con lo stipendio di dicembre 2021)</t>
  </si>
  <si>
    <t>N. 118 CU e certificati rilasciati  nei termini di legge e inviati all'agenzia delle entrate tramite ENTRATEL il  16 marzo 2021 di cui alcuni elaborati solo per dati assicurativi INAIL Progetti risocializzanti. N. 123 certificazioni cartacee rilasciate per percettori soggetti alla ritenuta del 4%, scadenza 31.03.2021</t>
  </si>
  <si>
    <t>Modello 770  inviato il 29.09.2021, scadenza 02.11.2021</t>
  </si>
  <si>
    <t>Dichiarazione presentata il 29.09.2021, scadenza 30.11.2021</t>
  </si>
  <si>
    <t>A n. 18 dipendenti è stata applicata nel corso dell'anno la trattenuta sindacale.</t>
  </si>
  <si>
    <t>3 con INPS e 2 con istituti di credito</t>
  </si>
  <si>
    <t>Attivato piccolo prestito a n. 1 dipendente.</t>
  </si>
  <si>
    <t>Definito stanziamenti per l'anno 2021 sui  capitoli del personale</t>
  </si>
  <si>
    <t xml:space="preserve">41 dipendenti </t>
  </si>
  <si>
    <t>Il piano di formazione del personale per il triennio 2021/2023 è stato approvato con delibera G.C. n. 3 del 14.01.2021 e nel 2021 non sono state apportate modifiche.</t>
  </si>
  <si>
    <t>In data 21.10.2021 sottoscritto il CCDI annualità economica 2021</t>
  </si>
  <si>
    <t>Supporto al personale dell'ufficio elettorale nella gestione delle ore straordinarie per le elezioni amministrative svoltesi il 3-4 ottobre 2021 e liquidazione compensi ai componenti di seggio</t>
  </si>
  <si>
    <t>17.02.2021
23.06.2021
23.11.2021</t>
  </si>
  <si>
    <t>Importo economie da riportare Euro 7.963,41</t>
  </si>
  <si>
    <t>Successivamente alla liquidazione produttività 2020 si è provveduto alla quantificazione economie da riportare nel 2021, determina n. 100-124 del 16.09.2021.</t>
  </si>
  <si>
    <t>Riscontri negativi all'utilizzo graduatorie valide c/o il nostro ente.</t>
  </si>
  <si>
    <t>12 dipendenti</t>
  </si>
  <si>
    <t xml:space="preserve">Regolare trasmissione mensile della distinta contributiva e versamento delle quote dovute. Con determinazione n. 100-137 del 21.10.2021 si è provveduto alla quantificazione della quota da destinare alla previdenza complementare integrativa ai sensi dell'art. 56-quater comma 1 lett. a) del CCNL 21.05.2018 con attivazione di 1 posizione </t>
  </si>
  <si>
    <t>adempimento abrogato</t>
  </si>
  <si>
    <t>Con l'abrogazione del comma 1 dell'art. 21 L. 69/2009 sono decaduti gli obblighi correlati, compresa la comunicazione dei dati sulle assenze che le PP.AA. erano tenute ad inviare mensilmemnte al Dipartimento della Funzione Pubblica</t>
  </si>
  <si>
    <t>Regolare attivazione della procedura per la garanzia dei servizi essenziali e trasmissione online dei dati tramite l'applicativo GEPAS</t>
  </si>
  <si>
    <t xml:space="preserve">N°41  schede di valutazione raccolte di cui una del dirigente e una compilata dall'Azienda Consortile per personale in comando. N° 4 dipendenti non sono stati valutati perché hanno avuto un periodo di servizio nel 2020 inferiore a 2 mesi </t>
  </si>
  <si>
    <t>vedi relazione allegata</t>
  </si>
  <si>
    <t>Nessun procedimento disciplinare avviato.</t>
  </si>
  <si>
    <t>vedi prospetto allegato</t>
  </si>
  <si>
    <t xml:space="preserve"> </t>
  </si>
  <si>
    <t>Nel corso dell'anno 2021 la gestione economica del personale è stata gestita con il servizio "Halley Stipendi", mensilmente sono state caricate tutte le informazioni necessarie per l'elaborazione dei cedolini paga attraverso una sezione dedicata presente nel programma Halley gestione del personale. Con il referente Halley mensilmente veniva fissato un appuntamento per definire il giorno dell'elaborazione dei cedolini paga e in quella giornata l'ufficio del personale si rendeva disponibile per ogni chiarimento. I contatti erano gestiti anche per e-mail e il referente ha sempre risposto o contattato l'Ufficio.</t>
  </si>
  <si>
    <t>OBIETTIVI DI SVILUPPO</t>
  </si>
  <si>
    <t>(gli obiettivi saranno valutati sulla base delle relazioni raccolte, sul loro grado di completezza sia numerica che di contenuti trasmesse al Dirigente da parte del Responsabile del Servizio che cura l'attuazione)</t>
  </si>
  <si>
    <t>La pratica è stata predisposta ma non è mai stata portata in Giunta Comunale per la sua approvazione</t>
  </si>
  <si>
    <t>753/8560</t>
  </si>
  <si>
    <t xml:space="preserve">eseguito </t>
  </si>
  <si>
    <t>15286/11273</t>
  </si>
  <si>
    <t>eseguita</t>
  </si>
  <si>
    <t>n. attribuzioni e variazioni</t>
  </si>
  <si>
    <t>680
2603</t>
  </si>
  <si>
    <t>5
20</t>
  </si>
  <si>
    <t>11
18</t>
  </si>
  <si>
    <t>G.C. n. 154 del 26.10.21</t>
  </si>
  <si>
    <t>6 nuovi contratti
60 ALER + 25 diversi</t>
  </si>
  <si>
    <t>settore 1- n.2
settore 2- n.6
settore 3- n- 7</t>
  </si>
  <si>
    <t>22.04.2021</t>
  </si>
  <si>
    <t>carburante 6332 (13)
bolli 800 (10)</t>
  </si>
  <si>
    <t xml:space="preserve">due dipendenti
224,22
</t>
  </si>
  <si>
    <t>eseguite due verifiche</t>
  </si>
  <si>
    <t>eseguito secondo indicazioni dott. Favero</t>
  </si>
  <si>
    <t>Nessuna adesione a Dotecomune</t>
  </si>
  <si>
    <t>CONCORSO ISTRUTTORE DIRETTIVO CONTABILE cat. D.
domande pervenute n. 13
partecipanti prove scritte: n. 6
partecipanti prova orale n. 2
candidato vincitore Colleoni Paola</t>
  </si>
  <si>
    <t xml:space="preserve"> Le spese rendicontate sono state le seguenti:
- con det. 100-17 del 17.02.2021 quella ordinaria per il  servizio di segreteria convenzionata
- con det. 100-88 del 23.06.2021 quella relativa agli adeguamenti contrattuali riconosciuti al Segretario Comunale
- con det. 100-153 del 23.11.2021 quella relativa alla rivalsa nei confronti dei comuni convenzionati per Fondo Solidarietà Comunale 2021</t>
  </si>
  <si>
    <t>Con det. N. 100-116 del 25.08.2021 è stata attivata la procedura per l'effettuazione delle visite psicofisiche. Il procedimento si è concluso il 29.11.2021 con l'effettuazione delle visite all'asl competente e al rilascio della certificazione.</t>
  </si>
  <si>
    <r>
      <t xml:space="preserve">
</t>
    </r>
    <r>
      <rPr>
        <sz val="10"/>
        <color theme="1"/>
        <rFont val="Calibri"/>
        <family val="2"/>
        <scheme val="minor"/>
      </rPr>
      <t>Nel mese di luglio 2021  sono state illustrate le modalità adottate per la gestione dei rapporti con la società Halley Informatica.</t>
    </r>
  </si>
  <si>
    <t>negativo</t>
  </si>
  <si>
    <t>ammontare quota capitale al 31/12</t>
  </si>
  <si>
    <t>Certificazione fondi covid</t>
  </si>
  <si>
    <t>esecuzione in base alla scadenda prevista dalla normativa</t>
  </si>
  <si>
    <t>Conto consuntivo compilazione allegati A1 - A2 - A3</t>
  </si>
  <si>
    <t>esecuzione compilazione entro la scadenza del conto consuntivo 30/04/2021</t>
  </si>
  <si>
    <t>entro 60 giorni dalla approvazione delle tariffe</t>
  </si>
  <si>
    <t>in ritardo</t>
  </si>
  <si>
    <t>n. trasmissioni effettuate entro il 10 del mese successivo</t>
  </si>
  <si>
    <t>numero procedure ultimate entro ………………………………………. Dalla data di ricevimento della comunicazione della Prefettura</t>
  </si>
  <si>
    <t>1- Prog. PIPPI     2- Tutela</t>
  </si>
  <si>
    <t xml:space="preserve">TRASPORTI CONTINUATIVI:  8 utenti e 652 viaggi        TRASPORTI STRAORDINARI: 52 con Anteas e 29 con Coop. </t>
  </si>
  <si>
    <t>Fatture pagate nei tempi corretti</t>
  </si>
  <si>
    <r>
      <t xml:space="preserve">n. 1974 ore / spesa totale di </t>
    </r>
    <r>
      <rPr>
        <b/>
        <sz val="9"/>
        <color indexed="64"/>
        <rFont val="Calibri"/>
        <family val="2"/>
      </rPr>
      <t>€</t>
    </r>
    <r>
      <rPr>
        <b/>
        <sz val="9"/>
        <color indexed="64"/>
        <rFont val="Arial"/>
        <family val="2"/>
      </rPr>
      <t xml:space="preserve"> 38,180,03</t>
    </r>
  </si>
  <si>
    <t>Non attivata per situazione epidemiologica</t>
  </si>
  <si>
    <t>RELAZIONE</t>
  </si>
  <si>
    <t>SI</t>
  </si>
  <si>
    <t>FNA = n. 9</t>
  </si>
  <si>
    <t>gestione automezzi - ripazione e manutenzione ordinaria</t>
  </si>
  <si>
    <t>Cecilia Tironi (fino a giugno)</t>
  </si>
  <si>
    <t>attività in corso anno</t>
  </si>
  <si>
    <t>attività da togliere</t>
  </si>
  <si>
    <t>numero codici fiscali attribuiti e variati</t>
  </si>
  <si>
    <t>Elena Baldi - Dondi Giovanna</t>
  </si>
  <si>
    <t>aggiornamento albo presidenti seggio elettorale</t>
  </si>
  <si>
    <t>Paola Rota - Todisco Loredana</t>
  </si>
  <si>
    <t>variazione / attribuzione codici fiscali</t>
  </si>
  <si>
    <t>Elena Baldi - Todisco Loredana</t>
  </si>
  <si>
    <t>Gestione e rendicontazione incassi diritti di segreteria anagrafe e stato civile e diritti carte d’identità</t>
  </si>
  <si>
    <t xml:space="preserve">Paola Rota - Dondi Giovanna - Todisco Loredana - Baldi Elena </t>
  </si>
  <si>
    <t>Lo stato di attuazione del servizio è stato verificato con alcuni incontri, oltre a telefonate ed e-mail varie, con il referente, Dott. Barletta Antonio, in particolare in seguito all'introduzione del canone unico -MANCA REPORT</t>
  </si>
  <si>
    <t>Al 31/12/2021 emesse n. 3.684 reversali di incasso - NESSUN ELEMENTO PER VERIFICARE IL RISPETTO DEI TERMINI</t>
  </si>
  <si>
    <t>Approvate misure calmieramento TARI per utenze non domestiche con delibera CC nro 42 del 29/07/2021 - MANCA RELAZIONE</t>
  </si>
  <si>
    <t>Attività svolta da ufficio ragioneria -ATTIVITA' NON ESEGUITA</t>
  </si>
  <si>
    <t xml:space="preserve">Verificati incassi con i rendiconti trimestrali pervenuti dalla società - LA CONCILIAZIONE NON E' STATA FATTA NEL 2021 E' STATA SOLLECITATA NEL 2022- </t>
  </si>
  <si>
    <t>Richiesto elenco contribuenti a società San Marco Spa NON E' DATO SAPERE SE L'ELENCO E' ARRIVATO ED E' STATO ANALIZZATO</t>
  </si>
  <si>
    <t>Nel 2021 trasmessi al concessionario ABACO Spa elenchi per riscossione coattiva IMU e TARI - TERMINI NON RISPETTATI</t>
  </si>
  <si>
    <t>Nel 2021 trasmessi al concessionario ABACO Spa elenco ricevuto da ufficio Servizi Sociali - RELAZIONI NON FATTE</t>
  </si>
  <si>
    <t>Verificati incassi del concessionario trimestralmente in seguito a presentazione del rendiconto - MANCA RELAZIONE</t>
  </si>
  <si>
    <t>P.A. dal 18/06 al 27/06/2021 P.A. dal 02/10 al 04/10/2021</t>
  </si>
  <si>
    <t>In data 18.01.2021 ha preso servizio la Sig.ra B. A.selezionata come Leva Civica con Ass. Mosaico per 30 ore settimanali per la durata di 1 anno</t>
  </si>
  <si>
    <t>Comunicazione prot. 3685 08.02.2021 al Comune di Bergamo relativa alla liquidazione dell'incarico di S. A.;
comunicazione prot. 3687 08.02.2021 al Comune di Cernusco sul Naviglio relativa alla liquidazione incarico OIV Buzzini Ottavio.</t>
  </si>
  <si>
    <t>verifica permisso di soggiorno scaduti</t>
  </si>
  <si>
    <t>LA GIUSTIFICAZIONE INSERITA NON AUTORIZZA LA NON ESECUZIONE DELL'ATTIVITA'</t>
  </si>
  <si>
    <t>NON è STATA FATTA LA VERIFICA DEL SITO COME RICHIESTO NELL'OBIETTIVO.</t>
  </si>
  <si>
    <t xml:space="preserve">Delibera di Giunta Comunale n. 60 del 06/05/2021 </t>
  </si>
  <si>
    <t>Compilate n. 86 schede di accesso (non ancora la totalità dei primi accessi ma stiamo implementando la procedura)</t>
  </si>
  <si>
    <t>PERFORMANCE SETTORE 1 ANNO 2021</t>
  </si>
  <si>
    <t>Progetti:</t>
  </si>
  <si>
    <t>Obiettivi</t>
  </si>
  <si>
    <t>di</t>
  </si>
  <si>
    <t>mantenimento</t>
  </si>
  <si>
    <t xml:space="preserve">di </t>
  </si>
  <si>
    <t>sviluppo</t>
  </si>
  <si>
    <t>TOTALE GENERALE</t>
  </si>
  <si>
    <t>Progetto 101</t>
  </si>
  <si>
    <t>Servizio Controllo di gestione e Ragioneria</t>
  </si>
  <si>
    <t>Progetto 102</t>
  </si>
  <si>
    <t>Servizio Entrate</t>
  </si>
  <si>
    <t>Progetto 103</t>
  </si>
  <si>
    <t>Servizio Amministrazione del Personale</t>
  </si>
  <si>
    <t>40/40 punti</t>
  </si>
  <si>
    <t>Progetto 111</t>
  </si>
  <si>
    <t>Servizi Demografici</t>
  </si>
  <si>
    <t>Progetto 112A</t>
  </si>
  <si>
    <t>Servizio Contratti e Provveditorato</t>
  </si>
  <si>
    <t>56/56 punti</t>
  </si>
  <si>
    <t>Progetto 112B</t>
  </si>
  <si>
    <t>Servizio Affari Generali</t>
  </si>
  <si>
    <t>58/58 punti</t>
  </si>
  <si>
    <t>Progetto 121</t>
  </si>
  <si>
    <t>Servizi Sociali</t>
  </si>
  <si>
    <t>La percentuale relativa al programma complessivo è stata definita al</t>
  </si>
  <si>
    <t>57/59 punti</t>
  </si>
  <si>
    <t>39/40 punti</t>
  </si>
  <si>
    <t>38/40 punti</t>
  </si>
  <si>
    <t>55/58 punti</t>
  </si>
  <si>
    <t>60/60 punti</t>
  </si>
  <si>
    <t>55/60  punti</t>
  </si>
  <si>
    <t>97/99 punti</t>
  </si>
  <si>
    <t>98/100 punti</t>
  </si>
  <si>
    <t>93/100 punti</t>
  </si>
  <si>
    <t>46/56punti</t>
  </si>
  <si>
    <t>Apertura bando 29/03 - approvazione prima graduatoria dal 11/06 al 18/06 - approvazione graduatoria definitiva 25/06/2021 erogati dal 02/07 al 09/07</t>
  </si>
  <si>
    <t xml:space="preserve">relazione </t>
  </si>
  <si>
    <t>35/40 punti</t>
  </si>
  <si>
    <t>93/98 punti</t>
  </si>
  <si>
    <t>85/96 punti</t>
  </si>
  <si>
    <t>94/96 punti</t>
  </si>
  <si>
    <t>78/98 punti</t>
  </si>
  <si>
    <t>23/40 punti</t>
  </si>
  <si>
    <t>obiettivi di mantenimento 2021</t>
  </si>
  <si>
    <t>obiettivi di sviluppo 2021</t>
  </si>
  <si>
    <t>totale generale</t>
  </si>
  <si>
    <t>Referente politico: Sindaco Dott. Marzio Zirafa - Assessore al Bilancio Matteo Macoli fino al 03.10.2021; Sindaco dott. Matteo Macoli dal 04.10.2021</t>
  </si>
  <si>
    <t>Referente politico: Sindaco Dott. Marzio Zirafa fino al 03.10.; Sindaco dott. Matteo Macoli dal 04.10.2021</t>
  </si>
  <si>
    <t>Referente politico: Sindaco Dott. Marzio Zirafa fino al 03.10.2021; Assessore Mario Mangili dal 04.10.2021</t>
  </si>
  <si>
    <t>Referente politico: Sindaco dott. Marzio Zirafa fino al 03.10.2021; Sindaco dott. Matteo Macoli dal 04.10.2021</t>
  </si>
  <si>
    <t>Referente politico: Assessore Pirola Fabrizio fino al 03.10.2021; Assessore Bolis Giordano dal 04.10.2021</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</si>
</sst>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164" formatCode="_-* #,##0.00_-;\-* #,##0.00_-;_-* &quot;-&quot;??_-;_-@_-"/>
    <numFmt numFmtId="165" formatCode="_-* #,##0_-;\-* #,##0_-;_-* &quot;-&quot;??_-;_-@_-"/>
  </numFmts>
  <fonts count="73" x14ac:knownFonts="1">
    <font>
      <sz val="10"/>
      <color theme="1"/>
      <name val="Arial"/>
    </font>
    <font>
      <sz val="11"/>
      <color theme="1"/>
      <name val="Calibri"/>
      <family val="2"/>
      <scheme val="minor"/>
    </font>
    <font>
      <sz val="11"/>
      <color theme="1"/>
      <name val="Calibri"/>
      <family val="2"/>
      <scheme val="minor"/>
    </font>
    <font>
      <sz val="10"/>
      <name val="Arial"/>
    </font>
    <font>
      <sz val="11"/>
      <color theme="1"/>
      <name val="Calibri"/>
      <scheme val="minor"/>
    </font>
    <font>
      <sz val="10"/>
      <color indexed="64"/>
      <name val="Arial"/>
    </font>
    <font>
      <sz val="18"/>
      <name val="Tahoma"/>
    </font>
    <font>
      <b/>
      <sz val="22"/>
      <color indexed="2"/>
      <name val="Tahoma"/>
    </font>
    <font>
      <b/>
      <sz val="16"/>
      <color indexed="2"/>
      <name val="Tahoma"/>
    </font>
    <font>
      <b/>
      <sz val="18"/>
      <color indexed="2"/>
      <name val="Tahoma"/>
    </font>
    <font>
      <b/>
      <i/>
      <sz val="22"/>
      <color indexed="2"/>
      <name val="Tahoma"/>
    </font>
    <font>
      <sz val="10"/>
      <name val="Tahoma"/>
    </font>
    <font>
      <sz val="16"/>
      <name val="Tahoma"/>
    </font>
    <font>
      <sz val="14"/>
      <name val="Tahoma"/>
    </font>
    <font>
      <b/>
      <sz val="10"/>
      <color indexed="64"/>
      <name val="Arial"/>
    </font>
    <font>
      <b/>
      <sz val="10"/>
      <name val="Arial"/>
    </font>
    <font>
      <sz val="9"/>
      <color indexed="4"/>
      <name val="Arial"/>
    </font>
    <font>
      <sz val="7.5"/>
      <color indexed="4"/>
      <name val="Arial"/>
    </font>
    <font>
      <sz val="7"/>
      <color indexed="4"/>
      <name val="Arial"/>
    </font>
    <font>
      <sz val="10"/>
      <color indexed="4"/>
      <name val="Arial"/>
    </font>
    <font>
      <sz val="11"/>
      <name val="Calibri"/>
    </font>
    <font>
      <b/>
      <sz val="9"/>
      <color indexed="4"/>
      <name val="Arial"/>
    </font>
    <font>
      <b/>
      <sz val="12"/>
      <name val="Arial"/>
    </font>
    <font>
      <sz val="11"/>
      <name val="Calibri"/>
      <scheme val="minor"/>
    </font>
    <font>
      <b/>
      <sz val="11"/>
      <color theme="1"/>
      <name val="Calibri"/>
      <scheme val="minor"/>
    </font>
    <font>
      <sz val="10"/>
      <color rgb="FF000000"/>
      <name val="Arial"/>
      <family val="2"/>
    </font>
    <font>
      <sz val="10"/>
      <color indexed="64"/>
      <name val="Arial"/>
      <family val="2"/>
    </font>
    <font>
      <sz val="10"/>
      <name val="Arial"/>
      <family val="2"/>
    </font>
    <font>
      <sz val="8"/>
      <name val="Arial"/>
    </font>
    <font>
      <sz val="10"/>
      <color theme="1"/>
      <name val="Arial"/>
      <family val="2"/>
    </font>
    <font>
      <b/>
      <sz val="10"/>
      <color indexed="64"/>
      <name val="Arial"/>
      <family val="2"/>
    </font>
    <font>
      <sz val="8"/>
      <color indexed="64"/>
      <name val="Arial"/>
      <family val="2"/>
    </font>
    <font>
      <sz val="9"/>
      <name val="Arial"/>
      <family val="2"/>
    </font>
    <font>
      <sz val="8"/>
      <name val="Arial"/>
      <family val="2"/>
    </font>
    <font>
      <u/>
      <sz val="10"/>
      <color theme="10"/>
      <name val="Arial"/>
    </font>
    <font>
      <sz val="10"/>
      <color rgb="FFFF0000"/>
      <name val="Arial"/>
      <family val="2"/>
    </font>
    <font>
      <b/>
      <sz val="10"/>
      <color theme="1"/>
      <name val="Arial"/>
      <family val="2"/>
    </font>
    <font>
      <sz val="7"/>
      <color theme="1"/>
      <name val="Arial"/>
      <family val="2"/>
    </font>
    <font>
      <sz val="7.5"/>
      <color theme="1"/>
      <name val="Arial"/>
      <family val="2"/>
    </font>
    <font>
      <b/>
      <sz val="22"/>
      <color theme="1"/>
      <name val="Tahoma"/>
      <family val="2"/>
    </font>
    <font>
      <sz val="18"/>
      <color theme="1"/>
      <name val="Tahoma"/>
      <family val="2"/>
    </font>
    <font>
      <b/>
      <sz val="16"/>
      <color theme="1"/>
      <name val="Tahoma"/>
      <family val="2"/>
    </font>
    <font>
      <b/>
      <sz val="18"/>
      <color theme="1"/>
      <name val="Tahoma"/>
      <family val="2"/>
    </font>
    <font>
      <b/>
      <i/>
      <sz val="22"/>
      <color theme="1"/>
      <name val="Tahoma"/>
      <family val="2"/>
    </font>
    <font>
      <sz val="16"/>
      <color theme="1"/>
      <name val="Tahoma"/>
      <family val="2"/>
    </font>
    <font>
      <sz val="10"/>
      <color theme="1"/>
      <name val="Tahoma"/>
      <family val="2"/>
    </font>
    <font>
      <sz val="14"/>
      <color theme="1"/>
      <name val="Tahoma"/>
      <family val="2"/>
    </font>
    <font>
      <sz val="9"/>
      <color theme="1"/>
      <name val="Arial"/>
      <family val="2"/>
    </font>
    <font>
      <sz val="8"/>
      <color theme="1"/>
      <name val="Arial"/>
      <family val="2"/>
    </font>
    <font>
      <sz val="10"/>
      <color theme="1"/>
      <name val="Calibri"/>
      <family val="2"/>
      <scheme val="minor"/>
    </font>
    <font>
      <strike/>
      <sz val="10"/>
      <color indexed="64"/>
      <name val="Arial"/>
      <family val="2"/>
    </font>
    <font>
      <sz val="10"/>
      <name val="Calibri"/>
      <family val="2"/>
      <scheme val="minor"/>
    </font>
    <font>
      <b/>
      <sz val="10"/>
      <name val="Arial"/>
      <family val="2"/>
    </font>
    <font>
      <b/>
      <sz val="9"/>
      <color indexed="64"/>
      <name val="Arial"/>
      <family val="2"/>
    </font>
    <font>
      <b/>
      <sz val="8"/>
      <color indexed="64"/>
      <name val="Arial"/>
      <family val="2"/>
    </font>
    <font>
      <b/>
      <sz val="9"/>
      <color indexed="64"/>
      <name val="Calibri"/>
      <family val="2"/>
    </font>
    <font>
      <sz val="11"/>
      <color rgb="FFFF0000"/>
      <name val="Calibri"/>
      <family val="2"/>
      <scheme val="minor"/>
    </font>
    <font>
      <sz val="11"/>
      <name val="Arial"/>
      <family val="2"/>
    </font>
    <font>
      <sz val="12"/>
      <color rgb="FFFF0000"/>
      <name val="Arial"/>
      <family val="2"/>
    </font>
    <font>
      <sz val="7"/>
      <name val="Arial"/>
      <family val="2"/>
    </font>
    <font>
      <b/>
      <sz val="11"/>
      <name val="Calibri"/>
      <family val="2"/>
      <scheme val="minor"/>
    </font>
    <font>
      <sz val="11"/>
      <color theme="1"/>
      <name val="Arial"/>
      <family val="2"/>
    </font>
    <font>
      <b/>
      <sz val="11"/>
      <color theme="1"/>
      <name val="Arial"/>
      <family val="2"/>
    </font>
    <font>
      <b/>
      <sz val="14"/>
      <color theme="1"/>
      <name val="Arial"/>
      <family val="2"/>
    </font>
    <font>
      <i/>
      <sz val="11"/>
      <color theme="1"/>
      <name val="Arial"/>
      <family val="2"/>
    </font>
    <font>
      <b/>
      <sz val="12"/>
      <color rgb="FF231F21"/>
      <name val="Calibri"/>
      <family val="2"/>
    </font>
    <font>
      <b/>
      <sz val="12"/>
      <color rgb="FF231F21"/>
      <name val="Times New Roman"/>
      <family val="1"/>
    </font>
    <font>
      <sz val="11"/>
      <color rgb="FF000000"/>
      <name val="Calibri"/>
      <family val="2"/>
    </font>
    <font>
      <sz val="11"/>
      <name val="Calibri"/>
      <family val="2"/>
      <scheme val="minor"/>
    </font>
    <font>
      <b/>
      <sz val="22"/>
      <color rgb="FFFF0000"/>
      <name val="Tahoma"/>
      <family val="2"/>
    </font>
    <font>
      <b/>
      <sz val="16"/>
      <color rgb="FFFF0000"/>
      <name val="Tahoma"/>
      <family val="2"/>
    </font>
    <font>
      <b/>
      <sz val="18"/>
      <color rgb="FFFF0000"/>
      <name val="Tahoma"/>
      <family val="2"/>
    </font>
    <font>
      <b/>
      <i/>
      <sz val="22"/>
      <color rgb="FFFF0000"/>
      <name val="Tahoma"/>
      <family val="2"/>
    </font>
  </fonts>
  <fills count="11">
    <fill>
      <patternFill patternType="none"/>
    </fill>
    <fill>
      <patternFill patternType="gray125"/>
    </fill>
    <fill>
      <patternFill patternType="solid">
        <fgColor indexed="51"/>
        <bgColor indexed="64"/>
      </patternFill>
    </fill>
    <fill>
      <patternFill patternType="solid">
        <fgColor theme="0"/>
        <bgColor indexed="64"/>
      </patternFill>
    </fill>
    <fill>
      <patternFill patternType="solid">
        <fgColor indexed="65"/>
        <bgColor indexed="64"/>
      </patternFill>
    </fill>
    <fill>
      <patternFill patternType="solid">
        <fgColor theme="2"/>
        <bgColor indexed="64"/>
      </patternFill>
    </fill>
    <fill>
      <patternFill patternType="solid">
        <fgColor theme="9" tint="0.79998168889431442"/>
        <bgColor indexed="64"/>
      </patternFill>
    </fill>
    <fill>
      <patternFill patternType="solid">
        <fgColor theme="0" tint="-4.9989318521683403E-2"/>
        <bgColor indexed="64"/>
      </patternFill>
    </fill>
    <fill>
      <patternFill patternType="solid">
        <fgColor rgb="FFFFFFFF"/>
        <bgColor indexed="64"/>
      </patternFill>
    </fill>
    <fill>
      <patternFill patternType="solid">
        <fgColor indexed="9"/>
        <bgColor indexed="8"/>
      </patternFill>
    </fill>
    <fill>
      <patternFill patternType="solid">
        <fgColor rgb="FFFFFF00"/>
        <bgColor indexed="64"/>
      </patternFill>
    </fill>
  </fills>
  <borders count="24">
    <border>
      <left/>
      <right/>
      <top/>
      <bottom/>
      <diagonal/>
    </border>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medium">
        <color rgb="FF000000"/>
      </left>
      <right style="medium">
        <color rgb="FF000000"/>
      </right>
      <top style="medium">
        <color rgb="FF000000"/>
      </top>
      <bottom style="medium">
        <color rgb="FF000000"/>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medium">
        <color indexed="64"/>
      </left>
      <right style="medium">
        <color indexed="64"/>
      </right>
      <top/>
      <bottom/>
      <diagonal/>
    </border>
    <border>
      <left/>
      <right style="medium">
        <color indexed="64"/>
      </right>
      <top/>
      <bottom style="medium">
        <color indexed="64"/>
      </bottom>
      <diagonal/>
    </border>
    <border>
      <left/>
      <right style="medium">
        <color indexed="64"/>
      </right>
      <top/>
      <bottom/>
      <diagonal/>
    </border>
    <border>
      <left style="medium">
        <color indexed="64"/>
      </left>
      <right style="medium">
        <color indexed="64"/>
      </right>
      <top style="medium">
        <color indexed="64"/>
      </top>
      <bottom/>
      <diagonal/>
    </border>
  </borders>
  <cellStyleXfs count="32">
    <xf numFmtId="0" fontId="0" fillId="0" borderId="1" applyBorder="0"/>
    <xf numFmtId="164" fontId="3" fillId="0" borderId="1" applyFont="0" applyFill="0" applyBorder="0"/>
    <xf numFmtId="164" fontId="3" fillId="0" borderId="1" applyFont="0" applyFill="0" applyBorder="0"/>
    <xf numFmtId="164" fontId="3" fillId="0" borderId="1" applyFont="0" applyFill="0" applyBorder="0"/>
    <xf numFmtId="164" fontId="3" fillId="0" borderId="1" applyFont="0" applyFill="0" applyBorder="0"/>
    <xf numFmtId="0" fontId="4" fillId="0" borderId="1"/>
    <xf numFmtId="0" fontId="4" fillId="0" borderId="1"/>
    <xf numFmtId="0" fontId="4" fillId="0" borderId="1"/>
    <xf numFmtId="0" fontId="5" fillId="0" borderId="1"/>
    <xf numFmtId="0" fontId="5" fillId="0" borderId="1"/>
    <xf numFmtId="0" fontId="5" fillId="0" borderId="1"/>
    <xf numFmtId="9" fontId="3" fillId="0" borderId="1" applyFont="0" applyFill="0" applyBorder="0"/>
    <xf numFmtId="9" fontId="3" fillId="0" borderId="1" applyFont="0" applyFill="0" applyBorder="0"/>
    <xf numFmtId="9" fontId="3" fillId="0" borderId="1" applyFont="0" applyFill="0" applyBorder="0"/>
    <xf numFmtId="9" fontId="3" fillId="0" borderId="1" applyFont="0" applyFill="0" applyBorder="0"/>
    <xf numFmtId="9" fontId="3" fillId="0" borderId="1" applyFont="0" applyFill="0" applyBorder="0"/>
    <xf numFmtId="0" fontId="29" fillId="0" borderId="1" applyBorder="0"/>
    <xf numFmtId="164" fontId="27" fillId="0" borderId="1" applyFont="0" applyFill="0" applyBorder="0"/>
    <xf numFmtId="164" fontId="27" fillId="0" borderId="1" applyFont="0" applyFill="0" applyBorder="0"/>
    <xf numFmtId="164" fontId="27" fillId="0" borderId="1" applyFont="0" applyFill="0" applyBorder="0"/>
    <xf numFmtId="164" fontId="27" fillId="0" borderId="1" applyFont="0" applyFill="0" applyBorder="0"/>
    <xf numFmtId="0" fontId="2" fillId="0" borderId="1"/>
    <xf numFmtId="0" fontId="2" fillId="0" borderId="1"/>
    <xf numFmtId="0" fontId="2" fillId="0" borderId="1"/>
    <xf numFmtId="9" fontId="27" fillId="0" borderId="1" applyFont="0" applyFill="0" applyBorder="0"/>
    <xf numFmtId="9" fontId="27" fillId="0" borderId="1" applyFont="0" applyFill="0" applyBorder="0"/>
    <xf numFmtId="9" fontId="27" fillId="0" borderId="1" applyFont="0" applyFill="0" applyBorder="0"/>
    <xf numFmtId="9" fontId="27" fillId="0" borderId="1" applyFont="0" applyFill="0" applyBorder="0"/>
    <xf numFmtId="9" fontId="27" fillId="0" borderId="1" applyFont="0" applyFill="0" applyBorder="0"/>
    <xf numFmtId="0" fontId="26" fillId="0" borderId="1"/>
    <xf numFmtId="0" fontId="34" fillId="0" borderId="1" applyNumberFormat="0" applyFill="0" applyBorder="0" applyAlignment="0" applyProtection="0"/>
    <xf numFmtId="0" fontId="26" fillId="0" borderId="1"/>
  </cellStyleXfs>
  <cellXfs count="482">
    <xf numFmtId="0" fontId="0" fillId="0" borderId="1" xfId="0" applyBorder="1"/>
    <xf numFmtId="0" fontId="0" fillId="0" borderId="1" xfId="0" applyBorder="1" applyAlignment="1">
      <alignment wrapText="1"/>
    </xf>
    <xf numFmtId="1" fontId="0" fillId="0" borderId="1" xfId="0" applyNumberFormat="1" applyBorder="1"/>
    <xf numFmtId="1" fontId="0" fillId="0" borderId="1" xfId="0" applyNumberFormat="1" applyBorder="1" applyAlignment="1">
      <alignment horizontal="right"/>
    </xf>
    <xf numFmtId="0" fontId="6" fillId="0" borderId="1" xfId="0" applyFont="1" applyBorder="1"/>
    <xf numFmtId="0" fontId="8" fillId="0" borderId="1" xfId="0" applyFont="1" applyBorder="1" applyAlignment="1">
      <alignment horizontal="center" vertical="top" wrapText="1"/>
    </xf>
    <xf numFmtId="0" fontId="8" fillId="0" borderId="1" xfId="0" applyFont="1" applyBorder="1" applyAlignment="1">
      <alignment horizontal="right" vertical="top"/>
    </xf>
    <xf numFmtId="0" fontId="10" fillId="0" borderId="1" xfId="0" applyFont="1" applyBorder="1" applyAlignment="1">
      <alignment horizontal="center" vertical="top" wrapText="1"/>
    </xf>
    <xf numFmtId="0" fontId="10" fillId="0" borderId="1" xfId="0" applyFont="1" applyBorder="1" applyAlignment="1">
      <alignment horizontal="right" vertical="top"/>
    </xf>
    <xf numFmtId="0" fontId="11" fillId="0" borderId="1" xfId="0" applyFont="1" applyBorder="1"/>
    <xf numFmtId="0" fontId="11" fillId="0" borderId="1" xfId="0" applyFont="1" applyBorder="1" applyAlignment="1">
      <alignment wrapText="1"/>
    </xf>
    <xf numFmtId="1" fontId="11" fillId="0" borderId="1" xfId="0" applyNumberFormat="1" applyFont="1" applyBorder="1"/>
    <xf numFmtId="1" fontId="11" fillId="0" borderId="1" xfId="0" applyNumberFormat="1" applyFont="1" applyBorder="1" applyAlignment="1">
      <alignment horizontal="right"/>
    </xf>
    <xf numFmtId="0" fontId="0" fillId="0" borderId="1" xfId="0" applyBorder="1" applyAlignment="1">
      <alignment vertical="center"/>
    </xf>
    <xf numFmtId="0" fontId="5" fillId="2" borderId="2" xfId="8" applyFont="1" applyFill="1" applyBorder="1" applyAlignment="1">
      <alignment horizontal="center" vertical="center" wrapText="1"/>
    </xf>
    <xf numFmtId="1" fontId="5" fillId="2" borderId="2" xfId="8" applyNumberFormat="1" applyFont="1" applyFill="1" applyBorder="1" applyAlignment="1">
      <alignment horizontal="center" vertical="center" wrapText="1"/>
    </xf>
    <xf numFmtId="0" fontId="0" fillId="4" borderId="1" xfId="0" applyFill="1" applyBorder="1"/>
    <xf numFmtId="0" fontId="5" fillId="4" borderId="2" xfId="8" applyFont="1" applyFill="1" applyBorder="1" applyAlignment="1">
      <alignment wrapText="1"/>
    </xf>
    <xf numFmtId="0" fontId="5" fillId="3" borderId="2" xfId="8" applyFont="1" applyFill="1" applyBorder="1" applyAlignment="1">
      <alignment wrapText="1"/>
    </xf>
    <xf numFmtId="0" fontId="5" fillId="3" borderId="2" xfId="8" applyFont="1" applyFill="1" applyBorder="1" applyAlignment="1">
      <alignment horizontal="right" wrapText="1"/>
    </xf>
    <xf numFmtId="1" fontId="5" fillId="3" borderId="2" xfId="8" applyNumberFormat="1" applyFont="1" applyFill="1" applyBorder="1" applyAlignment="1">
      <alignment wrapText="1"/>
    </xf>
    <xf numFmtId="0" fontId="5" fillId="4" borderId="2" xfId="8" applyFont="1" applyFill="1" applyBorder="1" applyAlignment="1">
      <alignment horizontal="right" wrapText="1"/>
    </xf>
    <xf numFmtId="0" fontId="5" fillId="0" borderId="2" xfId="8" applyFont="1" applyBorder="1" applyAlignment="1">
      <alignment wrapText="1"/>
    </xf>
    <xf numFmtId="0" fontId="5" fillId="0" borderId="2" xfId="8" applyFont="1" applyBorder="1" applyAlignment="1">
      <alignment horizontal="right" wrapText="1"/>
    </xf>
    <xf numFmtId="14" fontId="5" fillId="4" borderId="2" xfId="8" applyNumberFormat="1" applyFont="1" applyFill="1" applyBorder="1" applyAlignment="1">
      <alignment horizontal="right" wrapText="1"/>
    </xf>
    <xf numFmtId="0" fontId="3" fillId="4" borderId="2" xfId="8" applyFont="1" applyFill="1" applyBorder="1" applyAlignment="1">
      <alignment wrapText="1"/>
    </xf>
    <xf numFmtId="164" fontId="5" fillId="0" borderId="2" xfId="2" applyNumberFormat="1" applyFont="1" applyBorder="1" applyAlignment="1">
      <alignment wrapText="1"/>
    </xf>
    <xf numFmtId="0" fontId="3" fillId="3" borderId="2" xfId="8" applyFont="1" applyFill="1" applyBorder="1" applyAlignment="1">
      <alignment wrapText="1"/>
    </xf>
    <xf numFmtId="0" fontId="3" fillId="3" borderId="2" xfId="8" applyFont="1" applyFill="1" applyBorder="1" applyAlignment="1">
      <alignment horizontal="right" wrapText="1"/>
    </xf>
    <xf numFmtId="1" fontId="14" fillId="3" borderId="2" xfId="8" applyNumberFormat="1" applyFont="1" applyFill="1" applyBorder="1" applyAlignment="1">
      <alignment vertical="center" wrapText="1"/>
    </xf>
    <xf numFmtId="10" fontId="14" fillId="4" borderId="2" xfId="11" applyNumberFormat="1" applyFont="1" applyFill="1" applyBorder="1" applyAlignment="1">
      <alignment vertical="center" wrapText="1"/>
    </xf>
    <xf numFmtId="0" fontId="0" fillId="0" borderId="1" xfId="0" applyBorder="1" applyAlignment="1">
      <alignment vertical="top"/>
    </xf>
    <xf numFmtId="0" fontId="15" fillId="3" borderId="1" xfId="0" applyFont="1" applyFill="1" applyBorder="1" applyAlignment="1">
      <alignment horizontal="right" vertical="center"/>
    </xf>
    <xf numFmtId="1" fontId="15" fillId="3" borderId="1" xfId="0" applyNumberFormat="1" applyFont="1" applyFill="1" applyBorder="1" applyAlignment="1">
      <alignment vertical="center"/>
    </xf>
    <xf numFmtId="1" fontId="0" fillId="3" borderId="1" xfId="0" applyNumberFormat="1" applyFill="1" applyBorder="1" applyAlignment="1">
      <alignment vertical="center"/>
    </xf>
    <xf numFmtId="0" fontId="0" fillId="3" borderId="1" xfId="0" applyFill="1" applyBorder="1" applyAlignment="1">
      <alignment vertical="top"/>
    </xf>
    <xf numFmtId="0" fontId="5" fillId="5" borderId="2" xfId="8" applyFont="1" applyFill="1" applyBorder="1" applyAlignment="1">
      <alignment wrapText="1"/>
    </xf>
    <xf numFmtId="0" fontId="0" fillId="3" borderId="2" xfId="0" applyFill="1" applyBorder="1"/>
    <xf numFmtId="0" fontId="0" fillId="0" borderId="1" xfId="0" applyBorder="1"/>
    <xf numFmtId="14" fontId="5" fillId="3" borderId="2" xfId="8" applyNumberFormat="1" applyFont="1" applyFill="1" applyBorder="1" applyAlignment="1">
      <alignment horizontal="left" wrapText="1"/>
    </xf>
    <xf numFmtId="0" fontId="3" fillId="3" borderId="2" xfId="0" applyFont="1" applyFill="1" applyBorder="1" applyAlignment="1">
      <alignment wrapText="1"/>
    </xf>
    <xf numFmtId="0" fontId="15" fillId="3" borderId="2" xfId="0" applyFont="1" applyFill="1" applyBorder="1" applyAlignment="1">
      <alignment vertical="center"/>
    </xf>
    <xf numFmtId="0" fontId="15" fillId="3" borderId="1" xfId="0" applyFont="1" applyFill="1" applyBorder="1" applyAlignment="1">
      <alignment vertical="center"/>
    </xf>
    <xf numFmtId="1" fontId="15" fillId="0" borderId="2" xfId="0" applyNumberFormat="1" applyFont="1" applyBorder="1" applyAlignment="1">
      <alignment vertical="center"/>
    </xf>
    <xf numFmtId="0" fontId="15" fillId="0" borderId="2" xfId="0" applyFont="1" applyBorder="1" applyAlignment="1">
      <alignment vertical="center"/>
    </xf>
    <xf numFmtId="10" fontId="0" fillId="0" borderId="1" xfId="13" applyNumberFormat="1" applyFont="1" applyBorder="1" applyAlignment="1">
      <alignment wrapText="1"/>
    </xf>
    <xf numFmtId="10" fontId="0" fillId="0" borderId="1" xfId="13" applyNumberFormat="1" applyFont="1" applyBorder="1"/>
    <xf numFmtId="10" fontId="8" fillId="0" borderId="1" xfId="13" applyNumberFormat="1" applyFont="1" applyBorder="1" applyAlignment="1">
      <alignment horizontal="center" vertical="top" wrapText="1"/>
    </xf>
    <xf numFmtId="10" fontId="8" fillId="0" borderId="1" xfId="13" applyNumberFormat="1" applyFont="1" applyBorder="1" applyAlignment="1">
      <alignment horizontal="center" vertical="top"/>
    </xf>
    <xf numFmtId="10" fontId="10" fillId="0" borderId="1" xfId="13" applyNumberFormat="1" applyFont="1" applyBorder="1" applyAlignment="1">
      <alignment horizontal="center" vertical="top" wrapText="1"/>
    </xf>
    <xf numFmtId="10" fontId="10" fillId="0" borderId="1" xfId="13" applyNumberFormat="1" applyFont="1" applyBorder="1" applyAlignment="1">
      <alignment horizontal="center" vertical="top"/>
    </xf>
    <xf numFmtId="10" fontId="11" fillId="0" borderId="1" xfId="13" applyNumberFormat="1" applyFont="1" applyBorder="1" applyAlignment="1">
      <alignment wrapText="1"/>
    </xf>
    <xf numFmtId="10" fontId="11" fillId="0" borderId="1" xfId="13" applyNumberFormat="1" applyFont="1" applyBorder="1"/>
    <xf numFmtId="0" fontId="5" fillId="3" borderId="2" xfId="8" applyFont="1" applyFill="1" applyBorder="1" applyAlignment="1">
      <alignment horizontal="center" vertical="center" wrapText="1"/>
    </xf>
    <xf numFmtId="0" fontId="5" fillId="3" borderId="2" xfId="8" applyFont="1" applyFill="1" applyBorder="1" applyAlignment="1">
      <alignment horizontal="right" vertical="center" wrapText="1"/>
    </xf>
    <xf numFmtId="0" fontId="5" fillId="4" borderId="2" xfId="8" applyFont="1" applyFill="1" applyBorder="1" applyAlignment="1">
      <alignment horizontal="center" wrapText="1"/>
    </xf>
    <xf numFmtId="164" fontId="5" fillId="3" borderId="2" xfId="1" applyNumberFormat="1" applyFont="1" applyFill="1" applyBorder="1" applyAlignment="1">
      <alignment wrapText="1"/>
    </xf>
    <xf numFmtId="165" fontId="5" fillId="4" borderId="2" xfId="1" applyNumberFormat="1" applyFont="1" applyFill="1" applyBorder="1" applyAlignment="1">
      <alignment wrapText="1"/>
    </xf>
    <xf numFmtId="164" fontId="5" fillId="0" borderId="2" xfId="1" applyNumberFormat="1" applyFont="1" applyBorder="1" applyAlignment="1">
      <alignment wrapText="1"/>
    </xf>
    <xf numFmtId="0" fontId="0" fillId="3" borderId="1" xfId="0" applyFill="1" applyBorder="1"/>
    <xf numFmtId="0" fontId="5" fillId="0" borderId="6" xfId="8" applyFont="1" applyBorder="1" applyAlignment="1">
      <alignment wrapText="1"/>
    </xf>
    <xf numFmtId="1" fontId="5" fillId="0" borderId="2" xfId="8" applyNumberFormat="1" applyFont="1" applyBorder="1" applyAlignment="1">
      <alignment vertical="center" wrapText="1"/>
    </xf>
    <xf numFmtId="0" fontId="5" fillId="4" borderId="6" xfId="8" applyFont="1" applyFill="1" applyBorder="1" applyAlignment="1">
      <alignment wrapText="1"/>
    </xf>
    <xf numFmtId="0" fontId="0" fillId="3" borderId="7" xfId="0" applyFill="1" applyBorder="1" applyAlignment="1">
      <alignment wrapText="1"/>
    </xf>
    <xf numFmtId="0" fontId="0" fillId="3" borderId="2" xfId="0" applyFill="1" applyBorder="1" applyAlignment="1">
      <alignment wrapText="1"/>
    </xf>
    <xf numFmtId="10" fontId="0" fillId="0" borderId="2" xfId="13" applyNumberFormat="1" applyFont="1" applyBorder="1"/>
    <xf numFmtId="1" fontId="3" fillId="0" borderId="2" xfId="13" applyNumberFormat="1" applyFont="1" applyBorder="1" applyAlignment="1">
      <alignment vertical="center"/>
    </xf>
    <xf numFmtId="1" fontId="3" fillId="0" borderId="2" xfId="1" applyNumberFormat="1" applyFont="1" applyBorder="1"/>
    <xf numFmtId="165" fontId="3" fillId="0" borderId="2" xfId="1" applyNumberFormat="1" applyFont="1" applyBorder="1"/>
    <xf numFmtId="0" fontId="15" fillId="0" borderId="2" xfId="11" applyNumberFormat="1" applyFont="1" applyBorder="1" applyAlignment="1">
      <alignment vertical="center"/>
    </xf>
    <xf numFmtId="0" fontId="7" fillId="0" borderId="1" xfId="0" applyFont="1" applyBorder="1" applyAlignment="1">
      <alignment vertical="top"/>
    </xf>
    <xf numFmtId="0" fontId="8" fillId="0" borderId="1" xfId="0" applyFont="1" applyBorder="1" applyAlignment="1">
      <alignment vertical="top"/>
    </xf>
    <xf numFmtId="9" fontId="9" fillId="0" borderId="1" xfId="13" applyNumberFormat="1" applyFont="1" applyBorder="1" applyAlignment="1">
      <alignment vertical="top"/>
    </xf>
    <xf numFmtId="0" fontId="10" fillId="0" borderId="1" xfId="0" applyFont="1" applyBorder="1" applyAlignment="1">
      <alignment vertical="top"/>
    </xf>
    <xf numFmtId="0" fontId="12" fillId="0" borderId="1" xfId="0" applyFont="1" applyBorder="1"/>
    <xf numFmtId="0" fontId="13" fillId="0" borderId="1" xfId="0" applyFont="1" applyBorder="1"/>
    <xf numFmtId="0" fontId="3" fillId="0" borderId="2" xfId="9" applyFont="1" applyBorder="1" applyAlignment="1">
      <alignment horizontal="center" vertical="center" wrapText="1"/>
    </xf>
    <xf numFmtId="0" fontId="3" fillId="3" borderId="2" xfId="9" applyFont="1" applyFill="1" applyBorder="1" applyAlignment="1">
      <alignment horizontal="right" vertical="center" wrapText="1"/>
    </xf>
    <xf numFmtId="0" fontId="3" fillId="3" borderId="2" xfId="9" applyFont="1" applyFill="1" applyBorder="1" applyAlignment="1">
      <alignment horizontal="center" vertical="center" wrapText="1"/>
    </xf>
    <xf numFmtId="0" fontId="3" fillId="3" borderId="2" xfId="9" applyFont="1" applyFill="1" applyBorder="1" applyAlignment="1">
      <alignment horizontal="left" vertical="center" wrapText="1"/>
    </xf>
    <xf numFmtId="0" fontId="3" fillId="4" borderId="2" xfId="9" applyFont="1" applyFill="1" applyBorder="1" applyAlignment="1">
      <alignment vertical="center" wrapText="1"/>
    </xf>
    <xf numFmtId="0" fontId="3" fillId="4" borderId="2" xfId="9" applyFont="1" applyFill="1" applyBorder="1" applyAlignment="1">
      <alignment horizontal="left" vertical="center" wrapText="1"/>
    </xf>
    <xf numFmtId="0" fontId="3" fillId="4" borderId="2" xfId="9" applyFont="1" applyFill="1" applyBorder="1" applyAlignment="1">
      <alignment horizontal="center" vertical="center" wrapText="1"/>
    </xf>
    <xf numFmtId="0" fontId="17" fillId="4" borderId="2" xfId="9" applyFont="1" applyFill="1" applyBorder="1" applyAlignment="1">
      <alignment vertical="center" wrapText="1"/>
    </xf>
    <xf numFmtId="0" fontId="3" fillId="3" borderId="2" xfId="9" applyFont="1" applyFill="1" applyBorder="1" applyAlignment="1">
      <alignment vertical="center" wrapText="1"/>
    </xf>
    <xf numFmtId="0" fontId="18" fillId="4" borderId="2" xfId="9" applyFont="1" applyFill="1" applyBorder="1" applyAlignment="1">
      <alignment vertical="center" wrapText="1"/>
    </xf>
    <xf numFmtId="0" fontId="0" fillId="0" borderId="2" xfId="0" applyBorder="1"/>
    <xf numFmtId="0" fontId="0" fillId="0" borderId="1" xfId="0" applyBorder="1" applyAlignment="1">
      <alignment horizontal="center"/>
    </xf>
    <xf numFmtId="9" fontId="9" fillId="0" borderId="1" xfId="15" applyNumberFormat="1" applyFont="1" applyBorder="1" applyAlignment="1">
      <alignment vertical="top"/>
    </xf>
    <xf numFmtId="0" fontId="11" fillId="0" borderId="1" xfId="0" applyFont="1" applyBorder="1" applyAlignment="1">
      <alignment horizontal="center"/>
    </xf>
    <xf numFmtId="0" fontId="15" fillId="3" borderId="1" xfId="0" applyFont="1" applyFill="1" applyBorder="1" applyAlignment="1">
      <alignment wrapText="1"/>
    </xf>
    <xf numFmtId="0" fontId="5" fillId="2" borderId="2" xfId="8" applyFont="1" applyFill="1" applyBorder="1" applyAlignment="1">
      <alignment horizontal="left" vertical="center" wrapText="1"/>
    </xf>
    <xf numFmtId="0" fontId="5" fillId="0" borderId="2" xfId="8" applyFont="1" applyBorder="1" applyAlignment="1">
      <alignment horizontal="center" wrapText="1"/>
    </xf>
    <xf numFmtId="0" fontId="14" fillId="3" borderId="2" xfId="8" applyFont="1" applyFill="1" applyBorder="1" applyAlignment="1">
      <alignment vertical="center" wrapText="1"/>
    </xf>
    <xf numFmtId="9" fontId="14" fillId="3" borderId="2" xfId="11" applyNumberFormat="1" applyFont="1" applyFill="1" applyBorder="1" applyAlignment="1">
      <alignment vertical="center" wrapText="1"/>
    </xf>
    <xf numFmtId="0" fontId="20" fillId="5" borderId="2" xfId="0" applyFont="1" applyFill="1" applyBorder="1" applyAlignment="1">
      <alignment vertical="center" wrapText="1"/>
    </xf>
    <xf numFmtId="165" fontId="3" fillId="0" borderId="1" xfId="3" applyNumberFormat="1" applyFont="1" applyBorder="1"/>
    <xf numFmtId="165" fontId="8" fillId="0" borderId="1" xfId="3" applyNumberFormat="1" applyFont="1" applyBorder="1" applyAlignment="1">
      <alignment horizontal="center" vertical="top"/>
    </xf>
    <xf numFmtId="165" fontId="10" fillId="0" borderId="1" xfId="3" applyNumberFormat="1" applyFont="1" applyBorder="1" applyAlignment="1">
      <alignment horizontal="center" vertical="top"/>
    </xf>
    <xf numFmtId="0" fontId="3" fillId="0" borderId="1" xfId="0" applyFont="1" applyBorder="1" applyAlignment="1">
      <alignment horizontal="center" vertical="center"/>
    </xf>
    <xf numFmtId="0" fontId="5" fillId="2" borderId="2" xfId="9" applyFont="1" applyFill="1" applyBorder="1" applyAlignment="1">
      <alignment horizontal="center" vertical="center" wrapText="1"/>
    </xf>
    <xf numFmtId="14" fontId="5" fillId="4" borderId="2" xfId="8" applyNumberFormat="1" applyFont="1" applyFill="1" applyBorder="1" applyAlignment="1">
      <alignment wrapText="1"/>
    </xf>
    <xf numFmtId="14" fontId="5" fillId="3" borderId="2" xfId="8" applyNumberFormat="1" applyFont="1" applyFill="1" applyBorder="1" applyAlignment="1">
      <alignment wrapText="1"/>
    </xf>
    <xf numFmtId="0" fontId="5" fillId="4" borderId="2" xfId="9" applyFont="1" applyFill="1" applyBorder="1" applyAlignment="1">
      <alignment horizontal="right" wrapText="1"/>
    </xf>
    <xf numFmtId="0" fontId="5" fillId="4" borderId="2" xfId="9" applyFont="1" applyFill="1" applyBorder="1" applyAlignment="1">
      <alignment wrapText="1"/>
    </xf>
    <xf numFmtId="0" fontId="3" fillId="3" borderId="2" xfId="9" applyFont="1" applyFill="1" applyBorder="1" applyAlignment="1">
      <alignment wrapText="1"/>
    </xf>
    <xf numFmtId="0" fontId="5" fillId="0" borderId="2" xfId="9" applyFont="1" applyBorder="1" applyAlignment="1">
      <alignment wrapText="1"/>
    </xf>
    <xf numFmtId="0" fontId="5" fillId="3" borderId="2" xfId="9" applyFont="1" applyFill="1" applyBorder="1" applyAlignment="1">
      <alignment wrapText="1"/>
    </xf>
    <xf numFmtId="0" fontId="18" fillId="0" borderId="2" xfId="9" applyFont="1" applyBorder="1" applyAlignment="1">
      <alignment horizontal="left" wrapText="1"/>
    </xf>
    <xf numFmtId="0" fontId="18" fillId="4" borderId="2" xfId="9" applyFont="1" applyFill="1" applyBorder="1" applyAlignment="1">
      <alignment wrapText="1"/>
    </xf>
    <xf numFmtId="0" fontId="5" fillId="0" borderId="2" xfId="9" applyFont="1" applyBorder="1" applyAlignment="1">
      <alignment horizontal="right" wrapText="1"/>
    </xf>
    <xf numFmtId="4" fontId="5" fillId="0" borderId="2" xfId="9" applyNumberFormat="1" applyFont="1" applyBorder="1" applyAlignment="1">
      <alignment horizontal="right" wrapText="1"/>
    </xf>
    <xf numFmtId="0" fontId="19" fillId="4" borderId="2" xfId="9" applyFont="1" applyFill="1" applyBorder="1" applyAlignment="1">
      <alignment wrapText="1"/>
    </xf>
    <xf numFmtId="0" fontId="16" fillId="4" borderId="2" xfId="9" applyFont="1" applyFill="1" applyBorder="1" applyAlignment="1">
      <alignment wrapText="1"/>
    </xf>
    <xf numFmtId="0" fontId="16" fillId="3" borderId="2" xfId="9" applyFont="1" applyFill="1" applyBorder="1" applyAlignment="1">
      <alignment wrapText="1"/>
    </xf>
    <xf numFmtId="0" fontId="3" fillId="3" borderId="2" xfId="0" applyFont="1" applyFill="1" applyBorder="1" applyAlignment="1">
      <alignment horizontal="right" wrapText="1"/>
    </xf>
    <xf numFmtId="1" fontId="14" fillId="3" borderId="2" xfId="9" applyNumberFormat="1" applyFont="1" applyFill="1" applyBorder="1" applyAlignment="1">
      <alignment vertical="center" wrapText="1"/>
    </xf>
    <xf numFmtId="10" fontId="21" fillId="4" borderId="2" xfId="11" applyNumberFormat="1" applyFont="1" applyFill="1" applyBorder="1" applyAlignment="1">
      <alignment vertical="center" wrapText="1"/>
    </xf>
    <xf numFmtId="0" fontId="5" fillId="6" borderId="2" xfId="9" applyFont="1" applyFill="1" applyBorder="1" applyAlignment="1">
      <alignment horizontal="right" wrapText="1"/>
    </xf>
    <xf numFmtId="0" fontId="5" fillId="6" borderId="2" xfId="8" applyFont="1" applyFill="1" applyBorder="1" applyAlignment="1">
      <alignment wrapText="1"/>
    </xf>
    <xf numFmtId="0" fontId="22" fillId="3" borderId="2" xfId="0" applyFont="1" applyFill="1" applyBorder="1"/>
    <xf numFmtId="0" fontId="5" fillId="6" borderId="2" xfId="9" applyFont="1" applyFill="1" applyBorder="1" applyAlignment="1">
      <alignment wrapText="1"/>
    </xf>
    <xf numFmtId="0" fontId="3" fillId="6" borderId="2" xfId="0" applyFont="1" applyFill="1" applyBorder="1" applyAlignment="1">
      <alignment wrapText="1"/>
    </xf>
    <xf numFmtId="10" fontId="3" fillId="0" borderId="1" xfId="13" applyNumberFormat="1" applyFont="1" applyBorder="1"/>
    <xf numFmtId="0" fontId="14" fillId="3" borderId="2" xfId="9" applyFont="1" applyFill="1" applyBorder="1" applyAlignment="1">
      <alignment vertical="center" wrapText="1"/>
    </xf>
    <xf numFmtId="10" fontId="16" fillId="4" borderId="2" xfId="11" applyNumberFormat="1" applyFont="1" applyFill="1" applyBorder="1" applyAlignment="1">
      <alignment wrapText="1"/>
    </xf>
    <xf numFmtId="0" fontId="3" fillId="6" borderId="2" xfId="9" applyFont="1" applyFill="1" applyBorder="1" applyAlignment="1">
      <alignment wrapText="1"/>
    </xf>
    <xf numFmtId="0" fontId="4" fillId="0" borderId="1" xfId="7" applyFont="1" applyBorder="1"/>
    <xf numFmtId="0" fontId="4" fillId="0" borderId="1" xfId="7" applyFont="1" applyBorder="1" applyAlignment="1">
      <alignment wrapText="1"/>
    </xf>
    <xf numFmtId="10" fontId="3" fillId="0" borderId="1" xfId="14" applyNumberFormat="1" applyFont="1" applyBorder="1"/>
    <xf numFmtId="0" fontId="4" fillId="4" borderId="1" xfId="7" applyFont="1" applyFill="1" applyBorder="1"/>
    <xf numFmtId="0" fontId="8" fillId="0" borderId="1" xfId="7" applyFont="1" applyBorder="1" applyAlignment="1">
      <alignment horizontal="center" vertical="top"/>
    </xf>
    <xf numFmtId="0" fontId="8" fillId="0" borderId="1" xfId="7" applyFont="1" applyBorder="1" applyAlignment="1">
      <alignment horizontal="center" vertical="top" wrapText="1"/>
    </xf>
    <xf numFmtId="10" fontId="8" fillId="0" borderId="1" xfId="14" applyNumberFormat="1" applyFont="1" applyBorder="1" applyAlignment="1">
      <alignment horizontal="center" vertical="top"/>
    </xf>
    <xf numFmtId="0" fontId="10" fillId="0" borderId="1" xfId="7" applyFont="1" applyBorder="1" applyAlignment="1">
      <alignment horizontal="center" vertical="top"/>
    </xf>
    <xf numFmtId="0" fontId="10" fillId="0" borderId="1" xfId="7" applyFont="1" applyBorder="1" applyAlignment="1">
      <alignment horizontal="center" vertical="top" wrapText="1"/>
    </xf>
    <xf numFmtId="10" fontId="10" fillId="0" borderId="1" xfId="14" applyNumberFormat="1" applyFont="1" applyBorder="1" applyAlignment="1">
      <alignment horizontal="center" vertical="top"/>
    </xf>
    <xf numFmtId="0" fontId="12" fillId="0" borderId="1" xfId="7" applyFont="1" applyBorder="1" applyAlignment="1">
      <alignment horizontal="center"/>
    </xf>
    <xf numFmtId="0" fontId="13" fillId="0" borderId="1" xfId="7" applyFont="1" applyBorder="1"/>
    <xf numFmtId="0" fontId="13" fillId="0" borderId="1" xfId="7" applyFont="1" applyBorder="1" applyAlignment="1">
      <alignment horizontal="center"/>
    </xf>
    <xf numFmtId="0" fontId="5" fillId="0" borderId="2" xfId="10" applyFont="1" applyBorder="1" applyAlignment="1">
      <alignment wrapText="1"/>
    </xf>
    <xf numFmtId="0" fontId="5" fillId="3" borderId="2" xfId="10" applyFont="1" applyFill="1" applyBorder="1" applyAlignment="1">
      <alignment wrapText="1"/>
    </xf>
    <xf numFmtId="0" fontId="23" fillId="3" borderId="1" xfId="7" applyFont="1" applyFill="1" applyBorder="1"/>
    <xf numFmtId="0" fontId="3" fillId="3" borderId="2" xfId="10" applyFont="1" applyFill="1" applyBorder="1" applyAlignment="1">
      <alignment wrapText="1"/>
    </xf>
    <xf numFmtId="0" fontId="3" fillId="0" borderId="2" xfId="10" applyFont="1" applyBorder="1" applyAlignment="1">
      <alignment wrapText="1"/>
    </xf>
    <xf numFmtId="0" fontId="3" fillId="3" borderId="2" xfId="10" applyFont="1" applyFill="1" applyBorder="1" applyAlignment="1">
      <alignment vertical="center" wrapText="1"/>
    </xf>
    <xf numFmtId="0" fontId="5" fillId="3" borderId="2" xfId="10" applyFont="1" applyFill="1" applyBorder="1" applyAlignment="1">
      <alignment vertical="center" wrapText="1"/>
    </xf>
    <xf numFmtId="4" fontId="5" fillId="3" borderId="2" xfId="10" applyNumberFormat="1" applyFont="1" applyFill="1" applyBorder="1" applyAlignment="1">
      <alignment wrapText="1"/>
    </xf>
    <xf numFmtId="164" fontId="5" fillId="3" borderId="2" xfId="4" applyNumberFormat="1" applyFont="1" applyFill="1" applyBorder="1" applyAlignment="1">
      <alignment wrapText="1"/>
    </xf>
    <xf numFmtId="0" fontId="15" fillId="3" borderId="2" xfId="10" applyFont="1" applyFill="1" applyBorder="1" applyAlignment="1">
      <alignment vertical="center" wrapText="1"/>
    </xf>
    <xf numFmtId="10" fontId="15" fillId="3" borderId="2" xfId="11" applyNumberFormat="1" applyFont="1" applyFill="1" applyBorder="1" applyAlignment="1">
      <alignment vertical="center" wrapText="1"/>
    </xf>
    <xf numFmtId="0" fontId="23" fillId="3" borderId="1" xfId="7" applyFont="1" applyFill="1" applyBorder="1" applyAlignment="1">
      <alignment wrapText="1"/>
    </xf>
    <xf numFmtId="0" fontId="4" fillId="3" borderId="1" xfId="7" applyFont="1" applyFill="1" applyBorder="1"/>
    <xf numFmtId="10" fontId="3" fillId="3" borderId="1" xfId="14" applyNumberFormat="1" applyFont="1" applyFill="1" applyBorder="1"/>
    <xf numFmtId="0" fontId="24" fillId="0" borderId="2" xfId="7" applyFont="1" applyBorder="1" applyAlignment="1">
      <alignment vertical="center"/>
    </xf>
    <xf numFmtId="0" fontId="25" fillId="8" borderId="8" xfId="0" applyFont="1" applyFill="1" applyBorder="1" applyAlignment="1">
      <alignment wrapText="1"/>
    </xf>
    <xf numFmtId="0" fontId="26" fillId="2" borderId="2" xfId="9" applyFont="1" applyFill="1" applyBorder="1" applyAlignment="1">
      <alignment horizontal="center" vertical="center" wrapText="1"/>
    </xf>
    <xf numFmtId="0" fontId="27" fillId="8" borderId="8" xfId="0" applyFont="1" applyFill="1" applyBorder="1" applyAlignment="1">
      <alignment wrapText="1"/>
    </xf>
    <xf numFmtId="0" fontId="26" fillId="4" borderId="2" xfId="9" applyFont="1" applyFill="1" applyBorder="1" applyAlignment="1">
      <alignment wrapText="1"/>
    </xf>
    <xf numFmtId="0" fontId="5" fillId="3" borderId="2" xfId="9" applyFont="1" applyFill="1" applyBorder="1" applyAlignment="1">
      <alignment horizontal="right" wrapText="1"/>
    </xf>
    <xf numFmtId="0" fontId="19" fillId="3" borderId="2" xfId="9" applyFont="1" applyFill="1" applyBorder="1" applyAlignment="1">
      <alignment wrapText="1"/>
    </xf>
    <xf numFmtId="0" fontId="5" fillId="3" borderId="2" xfId="8" applyFont="1" applyFill="1" applyBorder="1" applyAlignment="1">
      <alignment horizontal="center" wrapText="1"/>
    </xf>
    <xf numFmtId="1" fontId="0" fillId="3" borderId="2" xfId="0" applyNumberFormat="1" applyFill="1" applyBorder="1"/>
    <xf numFmtId="1" fontId="15" fillId="3" borderId="7" xfId="0" applyNumberFormat="1" applyFont="1" applyFill="1" applyBorder="1" applyAlignment="1">
      <alignment vertical="center"/>
    </xf>
    <xf numFmtId="0" fontId="3" fillId="3" borderId="2" xfId="8" applyFont="1" applyFill="1" applyBorder="1" applyAlignment="1">
      <alignment horizontal="center" wrapText="1"/>
    </xf>
    <xf numFmtId="0" fontId="27" fillId="6" borderId="2" xfId="8" applyFont="1" applyFill="1" applyBorder="1" applyAlignment="1">
      <alignment wrapText="1"/>
    </xf>
    <xf numFmtId="0" fontId="27" fillId="6" borderId="2" xfId="9" applyFont="1" applyFill="1" applyBorder="1" applyAlignment="1">
      <alignment wrapText="1"/>
    </xf>
    <xf numFmtId="0" fontId="27" fillId="4" borderId="2" xfId="9" applyFont="1" applyFill="1" applyBorder="1" applyAlignment="1">
      <alignment vertical="center" wrapText="1"/>
    </xf>
    <xf numFmtId="0" fontId="27" fillId="3" borderId="2" xfId="8" applyFont="1" applyFill="1" applyBorder="1" applyAlignment="1">
      <alignment wrapText="1"/>
    </xf>
    <xf numFmtId="0" fontId="26" fillId="0" borderId="2" xfId="10" applyFont="1" applyBorder="1" applyAlignment="1">
      <alignment wrapText="1"/>
    </xf>
    <xf numFmtId="0" fontId="26" fillId="3" borderId="2" xfId="10" applyFont="1" applyFill="1" applyBorder="1" applyAlignment="1">
      <alignment wrapText="1"/>
    </xf>
    <xf numFmtId="0" fontId="27" fillId="3" borderId="2" xfId="10" applyFont="1" applyFill="1" applyBorder="1" applyAlignment="1">
      <alignment wrapText="1"/>
    </xf>
    <xf numFmtId="0" fontId="27" fillId="0" borderId="2" xfId="10" applyFont="1" applyBorder="1" applyAlignment="1">
      <alignment wrapText="1"/>
    </xf>
    <xf numFmtId="0" fontId="26" fillId="3" borderId="2" xfId="8" applyFont="1" applyFill="1" applyBorder="1" applyAlignment="1">
      <alignment wrapText="1"/>
    </xf>
    <xf numFmtId="0" fontId="27" fillId="3" borderId="2" xfId="0" applyFont="1" applyFill="1" applyBorder="1" applyAlignment="1">
      <alignment wrapText="1"/>
    </xf>
    <xf numFmtId="0" fontId="26" fillId="6" borderId="2" xfId="8" applyFont="1" applyFill="1" applyBorder="1" applyAlignment="1">
      <alignment wrapText="1"/>
    </xf>
    <xf numFmtId="0" fontId="26" fillId="4" borderId="2" xfId="8" applyFont="1" applyFill="1" applyBorder="1" applyAlignment="1">
      <alignment wrapText="1"/>
    </xf>
    <xf numFmtId="0" fontId="27" fillId="3" borderId="2" xfId="9" applyFont="1" applyFill="1" applyBorder="1" applyAlignment="1">
      <alignment vertical="center" wrapText="1"/>
    </xf>
    <xf numFmtId="0" fontId="27" fillId="6" borderId="2" xfId="0" applyFont="1" applyFill="1" applyBorder="1" applyAlignment="1">
      <alignment vertical="center" wrapText="1"/>
    </xf>
    <xf numFmtId="0" fontId="29" fillId="0" borderId="1" xfId="0" applyFont="1" applyBorder="1"/>
    <xf numFmtId="0" fontId="26" fillId="5" borderId="2" xfId="8" applyFont="1" applyFill="1" applyBorder="1" applyAlignment="1">
      <alignment wrapText="1"/>
    </xf>
    <xf numFmtId="0" fontId="27" fillId="5" borderId="2" xfId="9" applyFont="1" applyFill="1" applyBorder="1" applyAlignment="1">
      <alignment wrapText="1"/>
    </xf>
    <xf numFmtId="0" fontId="3" fillId="6" borderId="2" xfId="8" applyFont="1" applyFill="1" applyBorder="1" applyAlignment="1">
      <alignment horizontal="center" vertical="center" wrapText="1"/>
    </xf>
    <xf numFmtId="0" fontId="3" fillId="6" borderId="2" xfId="8" applyFont="1" applyFill="1" applyBorder="1" applyAlignment="1">
      <alignment vertical="center" wrapText="1"/>
    </xf>
    <xf numFmtId="0" fontId="27" fillId="6" borderId="2" xfId="8" applyFont="1" applyFill="1" applyBorder="1" applyAlignment="1">
      <alignment vertical="center" wrapText="1"/>
    </xf>
    <xf numFmtId="0" fontId="3" fillId="3" borderId="2" xfId="0" applyFont="1" applyFill="1" applyBorder="1" applyAlignment="1">
      <alignment vertical="center" wrapText="1"/>
    </xf>
    <xf numFmtId="0" fontId="0" fillId="0" borderId="2" xfId="0" applyBorder="1" applyAlignment="1">
      <alignment vertical="center"/>
    </xf>
    <xf numFmtId="0" fontId="3" fillId="3" borderId="2" xfId="8" applyFont="1" applyFill="1" applyBorder="1" applyAlignment="1">
      <alignment vertical="center" wrapText="1"/>
    </xf>
    <xf numFmtId="0" fontId="3" fillId="6" borderId="2" xfId="10" applyFont="1" applyFill="1" applyBorder="1" applyAlignment="1">
      <alignment vertical="center" wrapText="1"/>
    </xf>
    <xf numFmtId="0" fontId="3" fillId="7" borderId="2" xfId="10" applyFont="1" applyFill="1" applyBorder="1" applyAlignment="1">
      <alignment vertical="center" wrapText="1"/>
    </xf>
    <xf numFmtId="0" fontId="27" fillId="3" borderId="2" xfId="7" applyFont="1" applyFill="1" applyBorder="1" applyAlignment="1">
      <alignment vertical="center" wrapText="1"/>
    </xf>
    <xf numFmtId="0" fontId="4" fillId="3" borderId="2" xfId="7" applyFont="1" applyFill="1" applyBorder="1" applyAlignment="1">
      <alignment vertical="center"/>
    </xf>
    <xf numFmtId="10" fontId="3" fillId="3" borderId="2" xfId="14" applyNumberFormat="1" applyFont="1" applyFill="1" applyBorder="1" applyAlignment="1">
      <alignment vertical="center"/>
    </xf>
    <xf numFmtId="0" fontId="4" fillId="0" borderId="1" xfId="7" applyFont="1" applyBorder="1" applyAlignment="1">
      <alignment vertical="center"/>
    </xf>
    <xf numFmtId="0" fontId="27" fillId="6" borderId="2" xfId="7" applyFont="1" applyFill="1" applyBorder="1" applyAlignment="1">
      <alignment vertical="center" wrapText="1"/>
    </xf>
    <xf numFmtId="0" fontId="3" fillId="3" borderId="2" xfId="7" applyFont="1" applyFill="1" applyBorder="1" applyAlignment="1">
      <alignment horizontal="left" vertical="center" wrapText="1"/>
    </xf>
    <xf numFmtId="10" fontId="3" fillId="0" borderId="2" xfId="14" applyNumberFormat="1" applyFont="1" applyBorder="1" applyAlignment="1">
      <alignment vertical="center"/>
    </xf>
    <xf numFmtId="0" fontId="26" fillId="3" borderId="2" xfId="8" applyFont="1" applyFill="1" applyBorder="1" applyAlignment="1">
      <alignment horizontal="left" wrapText="1"/>
    </xf>
    <xf numFmtId="0" fontId="5" fillId="3" borderId="2" xfId="8" applyFont="1" applyFill="1" applyBorder="1" applyAlignment="1">
      <alignment horizontal="left" wrapText="1"/>
    </xf>
    <xf numFmtId="0" fontId="27" fillId="3" borderId="2" xfId="0" applyFont="1" applyFill="1" applyBorder="1" applyAlignment="1">
      <alignment horizontal="left" wrapText="1"/>
    </xf>
    <xf numFmtId="0" fontId="0" fillId="3" borderId="2" xfId="0" applyFill="1" applyBorder="1" applyAlignment="1">
      <alignment horizontal="left" wrapText="1"/>
    </xf>
    <xf numFmtId="0" fontId="3" fillId="3" borderId="2" xfId="0" applyFont="1" applyFill="1" applyBorder="1" applyAlignment="1">
      <alignment horizontal="left" wrapText="1"/>
    </xf>
    <xf numFmtId="0" fontId="27" fillId="3" borderId="2" xfId="0" applyFont="1" applyFill="1" applyBorder="1" applyAlignment="1">
      <alignment horizontal="left" vertical="center" wrapText="1"/>
    </xf>
    <xf numFmtId="14" fontId="3" fillId="3" borderId="2" xfId="10" applyNumberFormat="1" applyFont="1" applyFill="1" applyBorder="1" applyAlignment="1">
      <alignment horizontal="left" vertical="center" wrapText="1"/>
    </xf>
    <xf numFmtId="0" fontId="27" fillId="3" borderId="2" xfId="10" applyFont="1" applyFill="1" applyBorder="1" applyAlignment="1">
      <alignment horizontal="left" vertical="center" wrapText="1"/>
    </xf>
    <xf numFmtId="14" fontId="27" fillId="3" borderId="2" xfId="10" applyNumberFormat="1" applyFont="1" applyFill="1" applyBorder="1" applyAlignment="1">
      <alignment horizontal="left" vertical="center" wrapText="1"/>
    </xf>
    <xf numFmtId="0" fontId="8" fillId="0" borderId="1" xfId="0" applyFont="1" applyBorder="1" applyAlignment="1">
      <alignment horizontal="center" vertical="top"/>
    </xf>
    <xf numFmtId="0" fontId="10" fillId="0" borderId="1" xfId="0" applyFont="1" applyBorder="1" applyAlignment="1">
      <alignment horizontal="center" vertical="top"/>
    </xf>
    <xf numFmtId="0" fontId="12" fillId="0" borderId="1" xfId="0" applyFont="1" applyBorder="1" applyAlignment="1">
      <alignment horizontal="center"/>
    </xf>
    <xf numFmtId="0" fontId="13" fillId="0" borderId="1" xfId="0" applyFont="1" applyBorder="1" applyAlignment="1">
      <alignment horizontal="center"/>
    </xf>
    <xf numFmtId="14" fontId="5" fillId="3" borderId="2" xfId="8" applyNumberFormat="1" applyFont="1" applyFill="1" applyBorder="1" applyAlignment="1">
      <alignment horizontal="right" wrapText="1"/>
    </xf>
    <xf numFmtId="164" fontId="5" fillId="4" borderId="2" xfId="1" applyFont="1" applyFill="1" applyBorder="1"/>
    <xf numFmtId="0" fontId="26" fillId="3" borderId="2" xfId="8" applyFont="1" applyFill="1" applyBorder="1" applyAlignment="1">
      <alignment horizontal="right" wrapText="1"/>
    </xf>
    <xf numFmtId="0" fontId="26" fillId="0" borderId="2" xfId="8" applyFont="1" applyFill="1" applyBorder="1" applyAlignment="1">
      <alignment horizontal="right" wrapText="1"/>
    </xf>
    <xf numFmtId="14" fontId="26" fillId="0" borderId="2" xfId="8" applyNumberFormat="1" applyFont="1" applyFill="1" applyBorder="1" applyAlignment="1">
      <alignment horizontal="right" wrapText="1"/>
    </xf>
    <xf numFmtId="0" fontId="26" fillId="0" borderId="2" xfId="8" applyFont="1" applyBorder="1" applyAlignment="1">
      <alignment horizontal="right" wrapText="1"/>
    </xf>
    <xf numFmtId="0" fontId="5" fillId="0" borderId="2" xfId="8" applyFont="1" applyFill="1" applyBorder="1" applyAlignment="1">
      <alignment horizontal="center" wrapText="1"/>
    </xf>
    <xf numFmtId="0" fontId="5" fillId="0" borderId="2" xfId="8" applyFont="1" applyFill="1" applyBorder="1" applyAlignment="1">
      <alignment wrapText="1"/>
    </xf>
    <xf numFmtId="1" fontId="5" fillId="0" borderId="2" xfId="8" applyNumberFormat="1" applyFont="1" applyFill="1" applyBorder="1" applyAlignment="1">
      <alignment wrapText="1"/>
    </xf>
    <xf numFmtId="0" fontId="0" fillId="0" borderId="1" xfId="0" applyFill="1" applyBorder="1"/>
    <xf numFmtId="0" fontId="29" fillId="0" borderId="1" xfId="0" applyFont="1" applyFill="1" applyBorder="1"/>
    <xf numFmtId="0" fontId="26" fillId="4" borderId="2" xfId="8" applyFont="1" applyFill="1" applyBorder="1" applyAlignment="1">
      <alignment horizontal="right" wrapText="1"/>
    </xf>
    <xf numFmtId="14" fontId="26" fillId="4" borderId="2" xfId="8" applyNumberFormat="1" applyFont="1" applyFill="1" applyBorder="1" applyAlignment="1">
      <alignment horizontal="right" wrapText="1"/>
    </xf>
    <xf numFmtId="14" fontId="26" fillId="3" borderId="2" xfId="8" applyNumberFormat="1" applyFont="1" applyFill="1" applyBorder="1" applyAlignment="1">
      <alignment horizontal="right" wrapText="1"/>
    </xf>
    <xf numFmtId="14" fontId="5" fillId="0" borderId="2" xfId="8" applyNumberFormat="1" applyFont="1" applyFill="1" applyBorder="1" applyAlignment="1">
      <alignment horizontal="right" wrapText="1"/>
    </xf>
    <xf numFmtId="0" fontId="5" fillId="0" borderId="2" xfId="8" applyFont="1" applyFill="1" applyBorder="1" applyAlignment="1">
      <alignment horizontal="right" wrapText="1"/>
    </xf>
    <xf numFmtId="0" fontId="32" fillId="3" borderId="2" xfId="9" applyFont="1" applyFill="1" applyBorder="1" applyAlignment="1">
      <alignment horizontal="center" vertical="center" wrapText="1"/>
    </xf>
    <xf numFmtId="164" fontId="5" fillId="0" borderId="2" xfId="2" applyNumberFormat="1" applyFont="1" applyFill="1" applyBorder="1" applyAlignment="1">
      <alignment wrapText="1"/>
    </xf>
    <xf numFmtId="0" fontId="3" fillId="0" borderId="2" xfId="8" applyFont="1" applyFill="1" applyBorder="1" applyAlignment="1">
      <alignment wrapText="1"/>
    </xf>
    <xf numFmtId="0" fontId="33" fillId="0" borderId="2" xfId="29" applyFont="1" applyFill="1" applyBorder="1" applyAlignment="1">
      <alignment wrapText="1"/>
    </xf>
    <xf numFmtId="0" fontId="27" fillId="3" borderId="2" xfId="8" applyFont="1" applyFill="1" applyBorder="1" applyAlignment="1">
      <alignment horizontal="right" wrapText="1"/>
    </xf>
    <xf numFmtId="0" fontId="29" fillId="3" borderId="2" xfId="0" applyFont="1" applyFill="1" applyBorder="1" applyAlignment="1">
      <alignment horizontal="right" wrapText="1"/>
    </xf>
    <xf numFmtId="0" fontId="5" fillId="3" borderId="2" xfId="8" applyFont="1" applyFill="1" applyBorder="1" applyAlignment="1">
      <alignment horizontal="left" vertical="center" wrapText="1"/>
    </xf>
    <xf numFmtId="0" fontId="5" fillId="0" borderId="2" xfId="8" applyFont="1" applyFill="1" applyBorder="1" applyAlignment="1">
      <alignment horizontal="right" vertical="center" wrapText="1"/>
    </xf>
    <xf numFmtId="0" fontId="5" fillId="0" borderId="2" xfId="8" applyFont="1" applyFill="1" applyBorder="1" applyAlignment="1">
      <alignment horizontal="left" vertical="center" wrapText="1"/>
    </xf>
    <xf numFmtId="3" fontId="5" fillId="0" borderId="2" xfId="8" applyNumberFormat="1" applyFont="1" applyBorder="1" applyAlignment="1">
      <alignment wrapText="1"/>
    </xf>
    <xf numFmtId="0" fontId="26" fillId="3" borderId="2" xfId="8" applyFont="1" applyFill="1" applyBorder="1" applyAlignment="1">
      <alignment horizontal="left" vertical="center" wrapText="1"/>
    </xf>
    <xf numFmtId="0" fontId="26" fillId="4" borderId="2" xfId="8" applyFont="1" applyFill="1" applyBorder="1" applyAlignment="1">
      <alignment horizontal="right" vertical="center" wrapText="1"/>
    </xf>
    <xf numFmtId="10" fontId="26" fillId="0" borderId="2" xfId="11" applyNumberFormat="1" applyFont="1" applyBorder="1" applyAlignment="1">
      <alignment wrapText="1"/>
    </xf>
    <xf numFmtId="0" fontId="27" fillId="0" borderId="2" xfId="8" applyFont="1" applyFill="1" applyBorder="1" applyAlignment="1">
      <alignment horizontal="right" vertical="center" wrapText="1"/>
    </xf>
    <xf numFmtId="1" fontId="27" fillId="0" borderId="2" xfId="8" applyNumberFormat="1" applyFont="1" applyFill="1" applyBorder="1" applyAlignment="1">
      <alignment vertical="center" wrapText="1"/>
    </xf>
    <xf numFmtId="10" fontId="27" fillId="0" borderId="2" xfId="11" applyNumberFormat="1" applyFont="1" applyFill="1" applyBorder="1" applyAlignment="1">
      <alignment wrapText="1"/>
    </xf>
    <xf numFmtId="4" fontId="27" fillId="3" borderId="2" xfId="0" applyNumberFormat="1" applyFont="1" applyFill="1" applyBorder="1" applyAlignment="1">
      <alignment horizontal="right" vertical="center"/>
    </xf>
    <xf numFmtId="10" fontId="29" fillId="0" borderId="2" xfId="13" applyNumberFormat="1" applyFont="1" applyBorder="1" applyAlignment="1">
      <alignment wrapText="1"/>
    </xf>
    <xf numFmtId="0" fontId="26" fillId="4" borderId="2" xfId="8" applyFont="1" applyFill="1" applyBorder="1" applyAlignment="1">
      <alignment horizontal="left" vertical="center" wrapText="1"/>
    </xf>
    <xf numFmtId="10" fontId="29" fillId="0" borderId="2" xfId="13" applyNumberFormat="1" applyFont="1" applyBorder="1"/>
    <xf numFmtId="0" fontId="5" fillId="0" borderId="2" xfId="9" applyFont="1" applyBorder="1" applyAlignment="1">
      <alignment horizontal="left" wrapText="1"/>
    </xf>
    <xf numFmtId="0" fontId="5" fillId="3" borderId="2" xfId="9" applyFont="1" applyFill="1" applyBorder="1" applyAlignment="1">
      <alignment horizontal="left" wrapText="1"/>
    </xf>
    <xf numFmtId="3" fontId="5" fillId="3" borderId="2" xfId="9" applyNumberFormat="1" applyFont="1" applyFill="1" applyBorder="1" applyAlignment="1">
      <alignment horizontal="left" wrapText="1"/>
    </xf>
    <xf numFmtId="3" fontId="5" fillId="4" borderId="2" xfId="9" applyNumberFormat="1" applyFont="1" applyFill="1" applyBorder="1" applyAlignment="1">
      <alignment horizontal="left" wrapText="1"/>
    </xf>
    <xf numFmtId="0" fontId="5" fillId="4" borderId="2" xfId="9" applyFont="1" applyFill="1" applyBorder="1" applyAlignment="1">
      <alignment horizontal="left" wrapText="1"/>
    </xf>
    <xf numFmtId="0" fontId="34" fillId="4" borderId="2" xfId="30" applyFill="1" applyBorder="1" applyAlignment="1">
      <alignment wrapText="1"/>
    </xf>
    <xf numFmtId="0" fontId="34" fillId="3" borderId="2" xfId="30" applyFill="1" applyBorder="1" applyAlignment="1">
      <alignment wrapText="1"/>
    </xf>
    <xf numFmtId="0" fontId="0" fillId="0" borderId="2" xfId="0" applyBorder="1" applyAlignment="1">
      <alignment horizontal="left" wrapText="1"/>
    </xf>
    <xf numFmtId="0" fontId="0" fillId="0" borderId="2" xfId="0" applyFill="1" applyBorder="1" applyAlignment="1">
      <alignment wrapText="1"/>
    </xf>
    <xf numFmtId="0" fontId="27" fillId="3" borderId="2" xfId="0" applyFont="1" applyFill="1" applyBorder="1" applyAlignment="1">
      <alignment horizontal="center" wrapText="1"/>
    </xf>
    <xf numFmtId="4" fontId="26" fillId="0" borderId="2" xfId="9" applyNumberFormat="1" applyFont="1" applyBorder="1" applyAlignment="1">
      <alignment horizontal="right" wrapText="1"/>
    </xf>
    <xf numFmtId="0" fontId="32" fillId="0" borderId="2" xfId="9" applyFont="1" applyBorder="1" applyAlignment="1">
      <alignment horizontal="right" vertical="center" wrapText="1"/>
    </xf>
    <xf numFmtId="4" fontId="3" fillId="3" borderId="2" xfId="0" applyNumberFormat="1" applyFont="1" applyFill="1" applyBorder="1" applyAlignment="1">
      <alignment horizontal="right" wrapText="1"/>
    </xf>
    <xf numFmtId="0" fontId="0" fillId="3" borderId="2" xfId="0" applyFill="1" applyBorder="1" applyAlignment="1">
      <alignment horizontal="right"/>
    </xf>
    <xf numFmtId="0" fontId="37" fillId="4" borderId="2" xfId="31" applyFont="1" applyFill="1" applyBorder="1" applyAlignment="1">
      <alignment vertical="center" wrapText="1"/>
    </xf>
    <xf numFmtId="0" fontId="37" fillId="0" borderId="2" xfId="31" applyFont="1" applyBorder="1" applyAlignment="1">
      <alignment wrapText="1"/>
    </xf>
    <xf numFmtId="0" fontId="39" fillId="0" borderId="1" xfId="0" applyFont="1" applyBorder="1" applyAlignment="1">
      <alignment vertical="top"/>
    </xf>
    <xf numFmtId="0" fontId="40" fillId="0" borderId="1" xfId="0" applyFont="1" applyBorder="1"/>
    <xf numFmtId="0" fontId="41" fillId="0" borderId="1" xfId="0" applyFont="1" applyBorder="1" applyAlignment="1">
      <alignment vertical="top"/>
    </xf>
    <xf numFmtId="0" fontId="41" fillId="0" borderId="1" xfId="0" applyFont="1" applyBorder="1" applyAlignment="1">
      <alignment horizontal="center" vertical="top"/>
    </xf>
    <xf numFmtId="10" fontId="41" fillId="0" borderId="1" xfId="27" applyNumberFormat="1" applyFont="1" applyBorder="1" applyAlignment="1">
      <alignment horizontal="center" vertical="top"/>
    </xf>
    <xf numFmtId="9" fontId="42" fillId="0" borderId="1" xfId="27" applyNumberFormat="1" applyFont="1" applyBorder="1" applyAlignment="1">
      <alignment vertical="top"/>
    </xf>
    <xf numFmtId="0" fontId="43" fillId="0" borderId="1" xfId="0" applyFont="1" applyBorder="1" applyAlignment="1">
      <alignment vertical="top"/>
    </xf>
    <xf numFmtId="0" fontId="43" fillId="0" borderId="1" xfId="0" applyFont="1" applyBorder="1" applyAlignment="1">
      <alignment horizontal="center" vertical="top"/>
    </xf>
    <xf numFmtId="0" fontId="43" fillId="0" borderId="1" xfId="0" applyFont="1" applyBorder="1" applyAlignment="1">
      <alignment vertical="top" wrapText="1"/>
    </xf>
    <xf numFmtId="0" fontId="43" fillId="0" borderId="1" xfId="0" applyFont="1" applyBorder="1" applyAlignment="1">
      <alignment horizontal="center" vertical="top" wrapText="1"/>
    </xf>
    <xf numFmtId="10" fontId="43" fillId="0" borderId="1" xfId="27" applyNumberFormat="1" applyFont="1" applyBorder="1" applyAlignment="1">
      <alignment horizontal="center" vertical="top"/>
    </xf>
    <xf numFmtId="0" fontId="44" fillId="0" borderId="1" xfId="0" applyFont="1" applyBorder="1"/>
    <xf numFmtId="0" fontId="45" fillId="0" borderId="1" xfId="0" applyFont="1" applyBorder="1"/>
    <xf numFmtId="0" fontId="45" fillId="0" borderId="1" xfId="0" applyFont="1" applyBorder="1" applyAlignment="1">
      <alignment wrapText="1"/>
    </xf>
    <xf numFmtId="0" fontId="45" fillId="0" borderId="1" xfId="0" applyFont="1" applyBorder="1" applyAlignment="1">
      <alignment horizontal="center"/>
    </xf>
    <xf numFmtId="10" fontId="45" fillId="0" borderId="1" xfId="27" applyNumberFormat="1" applyFont="1" applyBorder="1"/>
    <xf numFmtId="0" fontId="46" fillId="0" borderId="1" xfId="0" applyFont="1" applyBorder="1"/>
    <xf numFmtId="0" fontId="46" fillId="0" borderId="1" xfId="0" applyFont="1" applyBorder="1" applyAlignment="1">
      <alignment wrapText="1"/>
    </xf>
    <xf numFmtId="0" fontId="46" fillId="0" borderId="1" xfId="0" applyFont="1" applyBorder="1" applyAlignment="1">
      <alignment horizontal="center"/>
    </xf>
    <xf numFmtId="0" fontId="29" fillId="2" borderId="2" xfId="29" applyFont="1" applyFill="1" applyBorder="1" applyAlignment="1">
      <alignment horizontal="center" vertical="center" wrapText="1"/>
    </xf>
    <xf numFmtId="0" fontId="29" fillId="2" borderId="2" xfId="29" applyFont="1" applyFill="1" applyBorder="1" applyAlignment="1">
      <alignment vertical="center" wrapText="1"/>
    </xf>
    <xf numFmtId="0" fontId="29" fillId="3" borderId="1" xfId="31" applyFont="1" applyFill="1" applyBorder="1" applyAlignment="1">
      <alignment horizontal="center" vertical="center" wrapText="1"/>
    </xf>
    <xf numFmtId="0" fontId="29" fillId="0" borderId="7" xfId="31" applyFont="1" applyBorder="1" applyAlignment="1">
      <alignment horizontal="center" vertical="center" wrapText="1"/>
    </xf>
    <xf numFmtId="0" fontId="29" fillId="0" borderId="7" xfId="31" applyFont="1" applyBorder="1" applyAlignment="1">
      <alignment vertical="center" wrapText="1"/>
    </xf>
    <xf numFmtId="0" fontId="29" fillId="0" borderId="7" xfId="31" applyFont="1" applyBorder="1" applyAlignment="1">
      <alignment horizontal="left" vertical="center" wrapText="1"/>
    </xf>
    <xf numFmtId="0" fontId="29" fillId="0" borderId="2" xfId="0" applyFont="1" applyBorder="1" applyAlignment="1">
      <alignment horizontal="center" vertical="center" wrapText="1"/>
    </xf>
    <xf numFmtId="0" fontId="47" fillId="0" borderId="2" xfId="31" applyFont="1" applyBorder="1" applyAlignment="1">
      <alignment horizontal="center" vertical="center" wrapText="1"/>
    </xf>
    <xf numFmtId="0" fontId="29" fillId="3" borderId="7" xfId="31" applyFont="1" applyFill="1" applyBorder="1" applyAlignment="1">
      <alignment horizontal="right" vertical="center" wrapText="1"/>
    </xf>
    <xf numFmtId="0" fontId="29" fillId="0" borderId="2" xfId="31" applyFont="1" applyBorder="1" applyAlignment="1">
      <alignment horizontal="center" vertical="center" wrapText="1"/>
    </xf>
    <xf numFmtId="0" fontId="29" fillId="0" borderId="2" xfId="31" applyFont="1" applyBorder="1" applyAlignment="1">
      <alignment vertical="center" wrapText="1"/>
    </xf>
    <xf numFmtId="0" fontId="29" fillId="0" borderId="2" xfId="31" applyFont="1" applyBorder="1" applyAlignment="1">
      <alignment horizontal="left" vertical="center" wrapText="1"/>
    </xf>
    <xf numFmtId="0" fontId="29" fillId="3" borderId="2" xfId="31" applyFont="1" applyFill="1" applyBorder="1" applyAlignment="1">
      <alignment horizontal="right" vertical="center" wrapText="1"/>
    </xf>
    <xf numFmtId="0" fontId="29" fillId="3" borderId="2" xfId="31" applyFont="1" applyFill="1" applyBorder="1" applyAlignment="1">
      <alignment vertical="center" wrapText="1"/>
    </xf>
    <xf numFmtId="0" fontId="29" fillId="3" borderId="2" xfId="31" applyFont="1" applyFill="1" applyBorder="1" applyAlignment="1">
      <alignment horizontal="left" vertical="center" wrapText="1"/>
    </xf>
    <xf numFmtId="0" fontId="29" fillId="4" borderId="2" xfId="31" applyFont="1" applyFill="1" applyBorder="1" applyAlignment="1">
      <alignment vertical="center" wrapText="1"/>
    </xf>
    <xf numFmtId="0" fontId="29" fillId="4" borderId="2" xfId="31" applyFont="1" applyFill="1" applyBorder="1" applyAlignment="1">
      <alignment horizontal="left" vertical="center" wrapText="1"/>
    </xf>
    <xf numFmtId="0" fontId="29" fillId="4" borderId="2" xfId="31" applyFont="1" applyFill="1" applyBorder="1" applyAlignment="1">
      <alignment horizontal="center" vertical="center" wrapText="1"/>
    </xf>
    <xf numFmtId="0" fontId="29" fillId="4" borderId="1" xfId="0" applyFont="1" applyFill="1" applyBorder="1"/>
    <xf numFmtId="0" fontId="38" fillId="4" borderId="2" xfId="31" applyFont="1" applyFill="1" applyBorder="1" applyAlignment="1">
      <alignment vertical="center" wrapText="1"/>
    </xf>
    <xf numFmtId="0" fontId="48" fillId="0" borderId="2" xfId="31" applyFont="1" applyFill="1" applyBorder="1" applyAlignment="1">
      <alignment horizontal="center" vertical="center" wrapText="1"/>
    </xf>
    <xf numFmtId="164" fontId="47" fillId="0" borderId="2" xfId="20" applyFont="1" applyBorder="1" applyAlignment="1">
      <alignment vertical="center"/>
    </xf>
    <xf numFmtId="0" fontId="38" fillId="0" borderId="2" xfId="31" applyFont="1" applyBorder="1" applyAlignment="1">
      <alignment vertical="center" wrapText="1"/>
    </xf>
    <xf numFmtId="0" fontId="29" fillId="4" borderId="2" xfId="29" applyFont="1" applyFill="1" applyBorder="1" applyAlignment="1">
      <alignment wrapText="1"/>
    </xf>
    <xf numFmtId="0" fontId="29" fillId="3" borderId="2" xfId="29" applyFont="1" applyFill="1" applyBorder="1" applyAlignment="1">
      <alignment wrapText="1"/>
    </xf>
    <xf numFmtId="0" fontId="29" fillId="3" borderId="2" xfId="29" applyFont="1" applyFill="1" applyBorder="1" applyAlignment="1">
      <alignment horizontal="center" wrapText="1"/>
    </xf>
    <xf numFmtId="0" fontId="29" fillId="4" borderId="2" xfId="29" applyFont="1" applyFill="1" applyBorder="1" applyAlignment="1">
      <alignment horizontal="center" wrapText="1"/>
    </xf>
    <xf numFmtId="0" fontId="29" fillId="3" borderId="2" xfId="31" applyFont="1" applyFill="1" applyBorder="1" applyAlignment="1">
      <alignment horizontal="center" vertical="center" wrapText="1"/>
    </xf>
    <xf numFmtId="10" fontId="29" fillId="0" borderId="1" xfId="27" applyNumberFormat="1" applyFont="1" applyBorder="1"/>
    <xf numFmtId="0" fontId="29" fillId="4" borderId="2" xfId="29" applyFont="1" applyFill="1" applyBorder="1" applyAlignment="1">
      <alignment vertical="center" wrapText="1"/>
    </xf>
    <xf numFmtId="0" fontId="47" fillId="3" borderId="2" xfId="31" quotePrefix="1" applyFont="1" applyFill="1" applyBorder="1" applyAlignment="1">
      <alignment horizontal="center" vertical="center" wrapText="1"/>
    </xf>
    <xf numFmtId="0" fontId="36" fillId="4" borderId="2" xfId="29" applyFont="1" applyFill="1" applyBorder="1" applyAlignment="1">
      <alignment horizontal="center" vertical="center" wrapText="1"/>
    </xf>
    <xf numFmtId="0" fontId="36" fillId="4" borderId="1" xfId="29" applyFont="1" applyFill="1" applyBorder="1" applyAlignment="1">
      <alignment vertical="center" wrapText="1"/>
    </xf>
    <xf numFmtId="0" fontId="29" fillId="6" borderId="2" xfId="31" applyFont="1" applyFill="1" applyBorder="1" applyAlignment="1">
      <alignment horizontal="center" vertical="center" wrapText="1"/>
    </xf>
    <xf numFmtId="0" fontId="29" fillId="6" borderId="2" xfId="31" applyFont="1" applyFill="1" applyBorder="1" applyAlignment="1">
      <alignment vertical="center" wrapText="1"/>
    </xf>
    <xf numFmtId="0" fontId="29" fillId="6" borderId="2" xfId="0" applyFont="1" applyFill="1" applyBorder="1" applyAlignment="1">
      <alignment vertical="center" wrapText="1"/>
    </xf>
    <xf numFmtId="0" fontId="29" fillId="5" borderId="2" xfId="0" applyFont="1" applyFill="1" applyBorder="1" applyAlignment="1">
      <alignment vertical="center" wrapText="1"/>
    </xf>
    <xf numFmtId="0" fontId="29" fillId="3" borderId="2" xfId="0" applyFont="1" applyFill="1" applyBorder="1" applyAlignment="1">
      <alignment horizontal="left" wrapText="1"/>
    </xf>
    <xf numFmtId="0" fontId="37" fillId="0" borderId="2" xfId="31" applyFont="1" applyBorder="1" applyAlignment="1">
      <alignment vertical="center" wrapText="1"/>
    </xf>
    <xf numFmtId="0" fontId="36" fillId="3" borderId="2" xfId="31" applyFont="1" applyFill="1" applyBorder="1" applyAlignment="1">
      <alignment horizontal="right" vertical="center" wrapText="1"/>
    </xf>
    <xf numFmtId="0" fontId="29" fillId="0" borderId="2" xfId="0" applyFont="1" applyBorder="1"/>
    <xf numFmtId="0" fontId="29" fillId="0" borderId="1" xfId="0" applyFont="1" applyBorder="1" applyAlignment="1">
      <alignment wrapText="1"/>
    </xf>
    <xf numFmtId="0" fontId="29" fillId="0" borderId="1" xfId="0" applyFont="1" applyBorder="1" applyAlignment="1">
      <alignment horizontal="left" wrapText="1"/>
    </xf>
    <xf numFmtId="0" fontId="29" fillId="0" borderId="1" xfId="0" applyFont="1" applyBorder="1" applyAlignment="1">
      <alignment horizontal="center"/>
    </xf>
    <xf numFmtId="0" fontId="49" fillId="0" borderId="2" xfId="31" applyFont="1" applyFill="1" applyBorder="1" applyAlignment="1">
      <alignment vertical="center" wrapText="1"/>
    </xf>
    <xf numFmtId="0" fontId="49" fillId="4" borderId="2" xfId="31" applyFont="1" applyFill="1" applyBorder="1" applyAlignment="1">
      <alignment vertical="center" wrapText="1"/>
    </xf>
    <xf numFmtId="0" fontId="49" fillId="9" borderId="2" xfId="31" applyFont="1" applyFill="1" applyBorder="1" applyAlignment="1">
      <alignment vertical="center" wrapText="1"/>
    </xf>
    <xf numFmtId="0" fontId="49" fillId="0" borderId="2" xfId="31" applyFont="1" applyBorder="1" applyAlignment="1">
      <alignment vertical="center" wrapText="1"/>
    </xf>
    <xf numFmtId="0" fontId="49" fillId="0" borderId="2" xfId="31" applyFont="1" applyBorder="1" applyAlignment="1">
      <alignment horizontal="left" vertical="center" wrapText="1"/>
    </xf>
    <xf numFmtId="0" fontId="49" fillId="3" borderId="2" xfId="31" applyFont="1" applyFill="1" applyBorder="1" applyAlignment="1">
      <alignment horizontal="left" vertical="center" wrapText="1"/>
    </xf>
    <xf numFmtId="0" fontId="49" fillId="0" borderId="2" xfId="31" applyFont="1" applyFill="1" applyBorder="1" applyAlignment="1">
      <alignment horizontal="left" vertical="center" wrapText="1"/>
    </xf>
    <xf numFmtId="0" fontId="35" fillId="4" borderId="1" xfId="0" applyFont="1" applyFill="1" applyBorder="1"/>
    <xf numFmtId="0" fontId="35" fillId="0" borderId="1" xfId="0" applyFont="1" applyBorder="1"/>
    <xf numFmtId="0" fontId="35" fillId="0" borderId="2" xfId="8" applyFont="1" applyBorder="1" applyAlignment="1">
      <alignment wrapText="1"/>
    </xf>
    <xf numFmtId="10" fontId="35" fillId="0" borderId="1" xfId="27" applyNumberFormat="1" applyFont="1" applyBorder="1"/>
    <xf numFmtId="0" fontId="35" fillId="0" borderId="1" xfId="0" applyFont="1" applyBorder="1" applyAlignment="1">
      <alignment vertical="center"/>
    </xf>
    <xf numFmtId="0" fontId="36" fillId="4" borderId="2" xfId="29" applyFont="1" applyFill="1" applyBorder="1" applyAlignment="1">
      <alignment horizontal="center" vertical="center" wrapText="1"/>
    </xf>
    <xf numFmtId="16" fontId="29" fillId="3" borderId="2" xfId="0" applyNumberFormat="1" applyFont="1" applyFill="1" applyBorder="1" applyAlignment="1">
      <alignment horizontal="right" wrapText="1"/>
    </xf>
    <xf numFmtId="14" fontId="29" fillId="3" borderId="2" xfId="0" applyNumberFormat="1" applyFont="1" applyFill="1" applyBorder="1" applyAlignment="1">
      <alignment horizontal="right" wrapText="1"/>
    </xf>
    <xf numFmtId="0" fontId="50" fillId="4" borderId="2" xfId="8" applyFont="1" applyFill="1" applyBorder="1" applyAlignment="1">
      <alignment wrapText="1"/>
    </xf>
    <xf numFmtId="0" fontId="0" fillId="3" borderId="2" xfId="11" applyNumberFormat="1" applyFont="1" applyFill="1" applyBorder="1"/>
    <xf numFmtId="0" fontId="27" fillId="4" borderId="2" xfId="31" applyFont="1" applyFill="1" applyBorder="1" applyAlignment="1">
      <alignment horizontal="center" vertical="center" wrapText="1"/>
    </xf>
    <xf numFmtId="0" fontId="51" fillId="9" borderId="2" xfId="31" applyFont="1" applyFill="1" applyBorder="1" applyAlignment="1">
      <alignment vertical="center" wrapText="1"/>
    </xf>
    <xf numFmtId="0" fontId="30" fillId="0" borderId="2" xfId="10" applyNumberFormat="1" applyFont="1" applyBorder="1" applyAlignment="1">
      <alignment horizontal="right" wrapText="1"/>
    </xf>
    <xf numFmtId="0" fontId="52" fillId="0" borderId="2" xfId="10" applyNumberFormat="1" applyFont="1" applyBorder="1" applyAlignment="1">
      <alignment wrapText="1"/>
    </xf>
    <xf numFmtId="0" fontId="30" fillId="0" borderId="2" xfId="10" applyNumberFormat="1" applyFont="1" applyBorder="1" applyAlignment="1">
      <alignment wrapText="1"/>
    </xf>
    <xf numFmtId="0" fontId="30" fillId="3" borderId="2" xfId="10" applyNumberFormat="1" applyFont="1" applyFill="1" applyBorder="1" applyAlignment="1">
      <alignment wrapText="1"/>
    </xf>
    <xf numFmtId="0" fontId="53" fillId="3" borderId="2" xfId="10" applyNumberFormat="1" applyFont="1" applyFill="1" applyBorder="1" applyAlignment="1">
      <alignment wrapText="1"/>
    </xf>
    <xf numFmtId="0" fontId="30" fillId="3" borderId="2" xfId="10" applyNumberFormat="1" applyFont="1" applyFill="1" applyBorder="1" applyAlignment="1">
      <alignment horizontal="center" wrapText="1"/>
    </xf>
    <xf numFmtId="0" fontId="53" fillId="0" borderId="2" xfId="10" applyNumberFormat="1" applyFont="1" applyBorder="1" applyAlignment="1">
      <alignment wrapText="1"/>
    </xf>
    <xf numFmtId="0" fontId="54" fillId="0" borderId="2" xfId="10" applyNumberFormat="1" applyFont="1" applyBorder="1" applyAlignment="1">
      <alignment wrapText="1"/>
    </xf>
    <xf numFmtId="0" fontId="30" fillId="0" borderId="2" xfId="10" applyNumberFormat="1" applyFont="1" applyBorder="1" applyAlignment="1">
      <alignment horizontal="center" wrapText="1"/>
    </xf>
    <xf numFmtId="0" fontId="52" fillId="3" borderId="2" xfId="10" applyNumberFormat="1" applyFont="1" applyFill="1" applyBorder="1" applyAlignment="1">
      <alignment wrapText="1"/>
    </xf>
    <xf numFmtId="0" fontId="30" fillId="3" borderId="2" xfId="10" applyNumberFormat="1" applyFont="1" applyFill="1" applyBorder="1" applyAlignment="1">
      <alignment horizontal="right" wrapText="1"/>
    </xf>
    <xf numFmtId="0" fontId="56" fillId="0" borderId="1" xfId="7" applyFont="1" applyBorder="1"/>
    <xf numFmtId="0" fontId="57" fillId="3" borderId="2" xfId="0" applyFont="1" applyFill="1" applyBorder="1"/>
    <xf numFmtId="0" fontId="58" fillId="0" borderId="2" xfId="9" applyFont="1" applyBorder="1" applyAlignment="1">
      <alignment horizontal="left" wrapText="1"/>
    </xf>
    <xf numFmtId="1" fontId="27" fillId="3" borderId="2" xfId="8" applyNumberFormat="1" applyFont="1" applyFill="1" applyBorder="1" applyAlignment="1">
      <alignment wrapText="1"/>
    </xf>
    <xf numFmtId="0" fontId="27" fillId="3" borderId="2" xfId="8" applyFont="1" applyFill="1" applyBorder="1" applyAlignment="1">
      <alignment horizontal="left" vertical="center" wrapText="1"/>
    </xf>
    <xf numFmtId="0" fontId="27" fillId="0" borderId="2" xfId="8" applyFont="1" applyBorder="1" applyAlignment="1">
      <alignment wrapText="1"/>
    </xf>
    <xf numFmtId="0" fontId="27" fillId="3" borderId="2" xfId="8" applyFont="1" applyFill="1" applyBorder="1" applyAlignment="1">
      <alignment horizontal="right" vertical="center" wrapText="1"/>
    </xf>
    <xf numFmtId="0" fontId="27" fillId="4" borderId="2" xfId="8" applyFont="1" applyFill="1" applyBorder="1" applyAlignment="1">
      <alignment wrapText="1"/>
    </xf>
    <xf numFmtId="10" fontId="29" fillId="3" borderId="2" xfId="13" applyNumberFormat="1" applyFont="1" applyFill="1" applyBorder="1" applyAlignment="1">
      <alignment wrapText="1"/>
    </xf>
    <xf numFmtId="0" fontId="32" fillId="0" borderId="2" xfId="31" applyFont="1" applyBorder="1" applyAlignment="1">
      <alignment horizontal="center" vertical="center" wrapText="1"/>
    </xf>
    <xf numFmtId="0" fontId="27" fillId="3" borderId="2" xfId="31" applyFont="1" applyFill="1" applyBorder="1" applyAlignment="1">
      <alignment horizontal="right" vertical="center" wrapText="1"/>
    </xf>
    <xf numFmtId="0" fontId="49" fillId="3" borderId="2" xfId="31" applyFont="1" applyFill="1" applyBorder="1" applyAlignment="1">
      <alignment vertical="center" wrapText="1"/>
    </xf>
    <xf numFmtId="0" fontId="29" fillId="3" borderId="2" xfId="0" applyFont="1" applyFill="1" applyBorder="1" applyAlignment="1">
      <alignment wrapText="1"/>
    </xf>
    <xf numFmtId="49" fontId="27" fillId="3" borderId="2" xfId="8" applyNumberFormat="1" applyFont="1" applyFill="1" applyBorder="1" applyAlignment="1">
      <alignment horizontal="center" wrapText="1"/>
    </xf>
    <xf numFmtId="0" fontId="27" fillId="3" borderId="2" xfId="8" applyFont="1" applyFill="1" applyBorder="1" applyAlignment="1">
      <alignment horizontal="center" wrapText="1"/>
    </xf>
    <xf numFmtId="0" fontId="0" fillId="3" borderId="2" xfId="0" applyFill="1" applyBorder="1" applyAlignment="1">
      <alignment vertical="center"/>
    </xf>
    <xf numFmtId="0" fontId="27" fillId="0" borderId="2" xfId="8" applyFont="1" applyFill="1" applyBorder="1" applyAlignment="1">
      <alignment wrapText="1"/>
    </xf>
    <xf numFmtId="0" fontId="53" fillId="3" borderId="2" xfId="10" applyNumberFormat="1" applyFont="1" applyFill="1" applyBorder="1" applyAlignment="1">
      <alignment horizontal="right" wrapText="1"/>
    </xf>
    <xf numFmtId="0" fontId="35" fillId="3" borderId="1" xfId="0" applyFont="1" applyFill="1" applyBorder="1"/>
    <xf numFmtId="1" fontId="5" fillId="3" borderId="2" xfId="8" applyNumberFormat="1" applyFont="1" applyFill="1" applyBorder="1" applyAlignment="1">
      <alignment vertical="center" wrapText="1"/>
    </xf>
    <xf numFmtId="1" fontId="5" fillId="0" borderId="2" xfId="8" applyNumberFormat="1" applyFont="1" applyFill="1" applyBorder="1" applyAlignment="1">
      <alignment vertical="center" wrapText="1"/>
    </xf>
    <xf numFmtId="1" fontId="27" fillId="3" borderId="2" xfId="8" applyNumberFormat="1" applyFont="1" applyFill="1" applyBorder="1" applyAlignment="1">
      <alignment vertical="center" wrapText="1"/>
    </xf>
    <xf numFmtId="1" fontId="27" fillId="0" borderId="2" xfId="8" applyNumberFormat="1" applyFont="1" applyBorder="1" applyAlignment="1">
      <alignment vertical="center" wrapText="1"/>
    </xf>
    <xf numFmtId="1" fontId="5" fillId="0" borderId="6" xfId="8" applyNumberFormat="1" applyFont="1" applyBorder="1" applyAlignment="1">
      <alignment vertical="center" wrapText="1"/>
    </xf>
    <xf numFmtId="1" fontId="5" fillId="0" borderId="2" xfId="8" applyNumberFormat="1" applyFont="1" applyBorder="1" applyAlignment="1">
      <alignment horizontal="right" vertical="center" wrapText="1"/>
    </xf>
    <xf numFmtId="1" fontId="27" fillId="0" borderId="2" xfId="8" applyNumberFormat="1" applyFont="1" applyFill="1" applyBorder="1" applyAlignment="1">
      <alignment horizontal="right" vertical="center" wrapText="1"/>
    </xf>
    <xf numFmtId="0" fontId="5" fillId="4" borderId="2" xfId="8" applyFont="1" applyFill="1" applyBorder="1" applyAlignment="1">
      <alignment horizontal="right" vertical="center" wrapText="1"/>
    </xf>
    <xf numFmtId="0" fontId="1" fillId="4" borderId="2" xfId="31" applyFont="1" applyFill="1" applyBorder="1" applyAlignment="1">
      <alignment vertical="center" wrapText="1"/>
    </xf>
    <xf numFmtId="0" fontId="59" fillId="4" borderId="2" xfId="9" applyFont="1" applyFill="1" applyBorder="1" applyAlignment="1">
      <alignment vertical="center" wrapText="1"/>
    </xf>
    <xf numFmtId="0" fontId="27" fillId="10" borderId="2" xfId="8" applyFont="1" applyFill="1" applyBorder="1" applyAlignment="1">
      <alignment horizontal="left" vertical="center" wrapText="1"/>
    </xf>
    <xf numFmtId="0" fontId="60" fillId="3" borderId="2" xfId="7" applyFont="1" applyFill="1" applyBorder="1" applyAlignment="1">
      <alignment vertical="center" wrapText="1"/>
    </xf>
    <xf numFmtId="0" fontId="62" fillId="8" borderId="22" xfId="0" applyFont="1" applyFill="1" applyBorder="1" applyAlignment="1">
      <alignment horizontal="center" vertical="center" wrapText="1"/>
    </xf>
    <xf numFmtId="0" fontId="62" fillId="8" borderId="21" xfId="0" applyFont="1" applyFill="1" applyBorder="1" applyAlignment="1">
      <alignment horizontal="center" vertical="center" wrapText="1"/>
    </xf>
    <xf numFmtId="0" fontId="61" fillId="8" borderId="20" xfId="0" applyFont="1" applyFill="1" applyBorder="1" applyAlignment="1">
      <alignment vertical="center" wrapText="1"/>
    </xf>
    <xf numFmtId="0" fontId="61" fillId="8" borderId="19" xfId="0" applyFont="1" applyFill="1" applyBorder="1" applyAlignment="1">
      <alignment vertical="center" wrapText="1"/>
    </xf>
    <xf numFmtId="0" fontId="64" fillId="8" borderId="22" xfId="0" applyFont="1" applyFill="1" applyBorder="1" applyAlignment="1">
      <alignment horizontal="center" vertical="center" wrapText="1"/>
    </xf>
    <xf numFmtId="10" fontId="61" fillId="8" borderId="21" xfId="0" applyNumberFormat="1" applyFont="1" applyFill="1" applyBorder="1" applyAlignment="1">
      <alignment horizontal="center" vertical="center" wrapText="1"/>
    </xf>
    <xf numFmtId="10" fontId="62" fillId="8" borderId="21" xfId="0" applyNumberFormat="1" applyFont="1" applyFill="1" applyBorder="1" applyAlignment="1">
      <alignment horizontal="center" vertical="center" wrapText="1"/>
    </xf>
    <xf numFmtId="0" fontId="61" fillId="8" borderId="22" xfId="0" applyFont="1" applyFill="1" applyBorder="1" applyAlignment="1">
      <alignment horizontal="center" vertical="center" wrapText="1"/>
    </xf>
    <xf numFmtId="10" fontId="66" fillId="8" borderId="21" xfId="0" applyNumberFormat="1" applyFont="1" applyFill="1" applyBorder="1" applyAlignment="1">
      <alignment horizontal="center" vertical="center" wrapText="1"/>
    </xf>
    <xf numFmtId="0" fontId="67" fillId="0" borderId="1" xfId="0" applyFont="1" applyBorder="1" applyAlignment="1">
      <alignment vertical="center"/>
    </xf>
    <xf numFmtId="0" fontId="68" fillId="3" borderId="2" xfId="7" applyFont="1" applyFill="1" applyBorder="1" applyAlignment="1">
      <alignment vertical="center"/>
    </xf>
    <xf numFmtId="9" fontId="15" fillId="0" borderId="2" xfId="11" applyFont="1" applyBorder="1"/>
    <xf numFmtId="10" fontId="34" fillId="3" borderId="2" xfId="30" applyNumberFormat="1" applyFill="1" applyBorder="1" applyAlignment="1">
      <alignment vertical="center"/>
    </xf>
    <xf numFmtId="0" fontId="64" fillId="3" borderId="22" xfId="0" applyFont="1" applyFill="1" applyBorder="1" applyAlignment="1">
      <alignment horizontal="center" vertical="center" wrapText="1"/>
    </xf>
    <xf numFmtId="0" fontId="61" fillId="3" borderId="22" xfId="0" applyFont="1" applyFill="1" applyBorder="1" applyAlignment="1">
      <alignment horizontal="center" vertical="center" wrapText="1"/>
    </xf>
    <xf numFmtId="10" fontId="61" fillId="3" borderId="21" xfId="0" applyNumberFormat="1" applyFont="1" applyFill="1" applyBorder="1" applyAlignment="1">
      <alignment horizontal="center" vertical="center" wrapText="1"/>
    </xf>
    <xf numFmtId="10" fontId="62" fillId="3" borderId="21" xfId="0" applyNumberFormat="1" applyFont="1" applyFill="1" applyBorder="1" applyAlignment="1">
      <alignment horizontal="center" vertical="center" wrapText="1"/>
    </xf>
    <xf numFmtId="0" fontId="70" fillId="0" borderId="1" xfId="0" applyFont="1" applyBorder="1" applyAlignment="1">
      <alignment horizontal="center" vertical="top"/>
    </xf>
    <xf numFmtId="0" fontId="70" fillId="0" borderId="1" xfId="0" applyFont="1" applyBorder="1" applyAlignment="1">
      <alignment vertical="top" wrapText="1"/>
    </xf>
    <xf numFmtId="0" fontId="70" fillId="0" borderId="1" xfId="0" applyFont="1" applyBorder="1" applyAlignment="1">
      <alignment horizontal="center" vertical="top" wrapText="1"/>
    </xf>
    <xf numFmtId="0" fontId="51" fillId="3" borderId="2" xfId="7" applyFont="1" applyFill="1" applyBorder="1" applyAlignment="1">
      <alignment vertical="center" wrapText="1"/>
    </xf>
    <xf numFmtId="0" fontId="27" fillId="3" borderId="3" xfId="10" applyFont="1" applyFill="1" applyBorder="1" applyAlignment="1">
      <alignment vertical="center" wrapText="1"/>
    </xf>
    <xf numFmtId="0" fontId="27" fillId="3" borderId="2" xfId="10" applyFont="1" applyFill="1" applyBorder="1" applyAlignment="1">
      <alignment vertical="center" wrapText="1"/>
    </xf>
    <xf numFmtId="1" fontId="0" fillId="0" borderId="2" xfId="0" applyNumberFormat="1" applyBorder="1" applyAlignment="1">
      <alignment horizontal="center" vertical="center"/>
    </xf>
    <xf numFmtId="0" fontId="0" fillId="0" borderId="2" xfId="0" applyBorder="1" applyAlignment="1">
      <alignment horizontal="center" vertical="center"/>
    </xf>
    <xf numFmtId="10" fontId="0" fillId="0" borderId="2" xfId="0" applyNumberFormat="1" applyBorder="1" applyAlignment="1">
      <alignment horizontal="center" vertical="center"/>
    </xf>
    <xf numFmtId="1" fontId="36" fillId="10" borderId="2" xfId="0" applyNumberFormat="1" applyFont="1" applyFill="1" applyBorder="1" applyAlignment="1">
      <alignment horizontal="center" vertical="center"/>
    </xf>
    <xf numFmtId="0" fontId="36" fillId="10" borderId="2" xfId="0" applyFont="1" applyFill="1" applyBorder="1" applyAlignment="1">
      <alignment horizontal="center" vertical="center"/>
    </xf>
    <xf numFmtId="10" fontId="36" fillId="10" borderId="2" xfId="0" applyNumberFormat="1" applyFont="1" applyFill="1" applyBorder="1" applyAlignment="1">
      <alignment horizontal="center" vertical="center"/>
    </xf>
    <xf numFmtId="1" fontId="29" fillId="0" borderId="2" xfId="0" applyNumberFormat="1" applyFont="1" applyBorder="1" applyAlignment="1">
      <alignment horizontal="center" vertical="center"/>
    </xf>
    <xf numFmtId="0" fontId="29" fillId="0" borderId="2" xfId="0" applyFont="1" applyBorder="1" applyAlignment="1">
      <alignment horizontal="center" vertical="center"/>
    </xf>
    <xf numFmtId="10" fontId="29" fillId="0" borderId="2" xfId="0" applyNumberFormat="1" applyFont="1" applyBorder="1" applyAlignment="1">
      <alignment horizontal="center" vertical="center"/>
    </xf>
    <xf numFmtId="0" fontId="36" fillId="0" borderId="2" xfId="0" applyFont="1" applyBorder="1" applyAlignment="1">
      <alignment vertical="center"/>
    </xf>
    <xf numFmtId="0" fontId="24" fillId="0" borderId="1" xfId="7" applyFont="1" applyBorder="1" applyAlignment="1">
      <alignment vertical="center"/>
    </xf>
    <xf numFmtId="10" fontId="3" fillId="0" borderId="1" xfId="14" applyNumberFormat="1" applyFont="1" applyBorder="1" applyAlignment="1">
      <alignment vertical="center"/>
    </xf>
    <xf numFmtId="1" fontId="29" fillId="0" borderId="2" xfId="0" applyNumberFormat="1" applyFont="1" applyBorder="1" applyAlignment="1">
      <alignment horizontal="center" vertical="center"/>
    </xf>
    <xf numFmtId="1" fontId="36" fillId="10" borderId="2" xfId="0" applyNumberFormat="1" applyFont="1" applyFill="1" applyBorder="1" applyAlignment="1">
      <alignment horizontal="center" vertical="center"/>
    </xf>
    <xf numFmtId="0" fontId="7" fillId="0" borderId="1" xfId="0" applyFont="1" applyBorder="1" applyAlignment="1">
      <alignment horizontal="center" vertical="top"/>
    </xf>
    <xf numFmtId="0" fontId="13" fillId="0" borderId="1" xfId="0" applyFont="1" applyBorder="1" applyAlignment="1">
      <alignment horizontal="center"/>
    </xf>
    <xf numFmtId="0" fontId="8" fillId="0" borderId="1" xfId="0" applyFont="1" applyBorder="1" applyAlignment="1">
      <alignment horizontal="center" vertical="top"/>
    </xf>
    <xf numFmtId="9" fontId="9" fillId="0" borderId="1" xfId="12" applyNumberFormat="1" applyFont="1" applyBorder="1" applyAlignment="1">
      <alignment horizontal="center" vertical="top"/>
    </xf>
    <xf numFmtId="0" fontId="10" fillId="0" borderId="1" xfId="0" applyFont="1" applyBorder="1" applyAlignment="1">
      <alignment horizontal="center" vertical="top"/>
    </xf>
    <xf numFmtId="0" fontId="12" fillId="0" borderId="1" xfId="0" applyFont="1" applyBorder="1" applyAlignment="1">
      <alignment horizontal="center"/>
    </xf>
    <xf numFmtId="0" fontId="15" fillId="3" borderId="3" xfId="0" applyFont="1" applyFill="1" applyBorder="1" applyAlignment="1">
      <alignment horizontal="right" vertical="center"/>
    </xf>
    <xf numFmtId="0" fontId="15" fillId="3" borderId="4" xfId="0" applyFont="1" applyFill="1" applyBorder="1" applyAlignment="1">
      <alignment horizontal="right" vertical="center"/>
    </xf>
    <xf numFmtId="0" fontId="15" fillId="3" borderId="5" xfId="0" applyFont="1" applyFill="1" applyBorder="1" applyAlignment="1">
      <alignment horizontal="right" vertical="center"/>
    </xf>
    <xf numFmtId="0" fontId="14" fillId="3" borderId="3" xfId="8" applyFont="1" applyFill="1" applyBorder="1" applyAlignment="1">
      <alignment horizontal="left" vertical="center" wrapText="1"/>
    </xf>
    <xf numFmtId="0" fontId="14" fillId="3" borderId="4" xfId="8" applyFont="1" applyFill="1" applyBorder="1" applyAlignment="1">
      <alignment horizontal="left" vertical="center" wrapText="1"/>
    </xf>
    <xf numFmtId="0" fontId="14" fillId="3" borderId="5" xfId="8" applyFont="1" applyFill="1" applyBorder="1" applyAlignment="1">
      <alignment horizontal="left" vertical="center" wrapText="1"/>
    </xf>
    <xf numFmtId="0" fontId="14" fillId="4" borderId="2" xfId="8" applyFont="1" applyFill="1" applyBorder="1" applyAlignment="1">
      <alignment horizontal="right" vertical="center" wrapText="1"/>
    </xf>
    <xf numFmtId="0" fontId="30" fillId="4" borderId="3" xfId="8" applyFont="1" applyFill="1" applyBorder="1" applyAlignment="1">
      <alignment horizontal="center" vertical="center" wrapText="1"/>
    </xf>
    <xf numFmtId="0" fontId="14" fillId="4" borderId="4" xfId="8" applyFont="1" applyFill="1" applyBorder="1" applyAlignment="1">
      <alignment horizontal="center" vertical="center" wrapText="1"/>
    </xf>
    <xf numFmtId="0" fontId="14" fillId="4" borderId="5" xfId="8" applyFont="1" applyFill="1" applyBorder="1" applyAlignment="1">
      <alignment horizontal="center" vertical="center" wrapText="1"/>
    </xf>
    <xf numFmtId="0" fontId="15" fillId="3" borderId="2" xfId="0" applyFont="1" applyFill="1" applyBorder="1" applyAlignment="1">
      <alignment horizontal="right" vertical="center"/>
    </xf>
    <xf numFmtId="0" fontId="14" fillId="4" borderId="3" xfId="8" applyFont="1" applyFill="1" applyBorder="1" applyAlignment="1">
      <alignment horizontal="right" vertical="center" wrapText="1"/>
    </xf>
    <xf numFmtId="0" fontId="14" fillId="4" borderId="4" xfId="8" applyFont="1" applyFill="1" applyBorder="1" applyAlignment="1">
      <alignment horizontal="right" vertical="center" wrapText="1"/>
    </xf>
    <xf numFmtId="0" fontId="14" fillId="4" borderId="5" xfId="8" applyFont="1" applyFill="1" applyBorder="1" applyAlignment="1">
      <alignment horizontal="right" vertical="center" wrapText="1"/>
    </xf>
    <xf numFmtId="0" fontId="69" fillId="0" borderId="1" xfId="0" applyFont="1" applyBorder="1" applyAlignment="1">
      <alignment horizontal="center" vertical="top"/>
    </xf>
    <xf numFmtId="0" fontId="70" fillId="0" borderId="1" xfId="0" applyFont="1" applyBorder="1" applyAlignment="1">
      <alignment horizontal="center" vertical="top"/>
    </xf>
    <xf numFmtId="9" fontId="71" fillId="0" borderId="1" xfId="27" applyNumberFormat="1" applyFont="1" applyBorder="1" applyAlignment="1">
      <alignment horizontal="center" vertical="top"/>
    </xf>
    <xf numFmtId="0" fontId="72" fillId="0" borderId="1" xfId="0" applyFont="1" applyBorder="1" applyAlignment="1">
      <alignment horizontal="center" vertical="top"/>
    </xf>
    <xf numFmtId="0" fontId="44" fillId="0" borderId="1" xfId="0" applyFont="1" applyBorder="1" applyAlignment="1">
      <alignment horizontal="center"/>
    </xf>
    <xf numFmtId="0" fontId="36" fillId="3" borderId="3" xfId="29" applyFont="1" applyFill="1" applyBorder="1" applyAlignment="1">
      <alignment horizontal="center" vertical="center" wrapText="1"/>
    </xf>
    <xf numFmtId="0" fontId="36" fillId="3" borderId="4" xfId="29" applyFont="1" applyFill="1" applyBorder="1" applyAlignment="1">
      <alignment horizontal="center" vertical="center" wrapText="1"/>
    </xf>
    <xf numFmtId="0" fontId="36" fillId="3" borderId="5" xfId="29" applyFont="1" applyFill="1" applyBorder="1" applyAlignment="1">
      <alignment horizontal="center" vertical="center" wrapText="1"/>
    </xf>
    <xf numFmtId="0" fontId="36" fillId="4" borderId="2" xfId="29" applyFont="1" applyFill="1" applyBorder="1" applyAlignment="1">
      <alignment horizontal="center" vertical="center" wrapText="1"/>
    </xf>
    <xf numFmtId="0" fontId="36" fillId="4" borderId="9" xfId="29" applyFont="1" applyFill="1" applyBorder="1" applyAlignment="1">
      <alignment horizontal="center" vertical="center" wrapText="1"/>
    </xf>
    <xf numFmtId="0" fontId="36" fillId="4" borderId="10" xfId="29" applyFont="1" applyFill="1" applyBorder="1" applyAlignment="1">
      <alignment horizontal="center" vertical="center" wrapText="1"/>
    </xf>
    <xf numFmtId="0" fontId="36" fillId="4" borderId="11" xfId="29" applyFont="1" applyFill="1" applyBorder="1" applyAlignment="1">
      <alignment horizontal="center" vertical="center" wrapText="1"/>
    </xf>
    <xf numFmtId="0" fontId="36" fillId="4" borderId="12" xfId="29" applyFont="1" applyFill="1" applyBorder="1" applyAlignment="1">
      <alignment horizontal="center" vertical="center" wrapText="1"/>
    </xf>
    <xf numFmtId="0" fontId="36" fillId="4" borderId="13" xfId="29" applyFont="1" applyFill="1" applyBorder="1" applyAlignment="1">
      <alignment horizontal="center" vertical="center" wrapText="1"/>
    </xf>
    <xf numFmtId="0" fontId="36" fillId="4" borderId="14" xfId="29" applyFont="1" applyFill="1" applyBorder="1" applyAlignment="1">
      <alignment horizontal="center" vertical="center" wrapText="1"/>
    </xf>
    <xf numFmtId="0" fontId="36" fillId="3" borderId="3" xfId="0" applyFont="1" applyFill="1" applyBorder="1" applyAlignment="1">
      <alignment horizontal="right" vertical="center"/>
    </xf>
    <xf numFmtId="0" fontId="36" fillId="3" borderId="4" xfId="0" applyFont="1" applyFill="1" applyBorder="1" applyAlignment="1">
      <alignment horizontal="right" vertical="center"/>
    </xf>
    <xf numFmtId="0" fontId="36" fillId="3" borderId="5" xfId="0" applyFont="1" applyFill="1" applyBorder="1" applyAlignment="1">
      <alignment horizontal="right" vertical="center"/>
    </xf>
    <xf numFmtId="1" fontId="61" fillId="0" borderId="2" xfId="0" applyNumberFormat="1" applyFont="1" applyBorder="1" applyAlignment="1">
      <alignment horizontal="center" vertical="center"/>
    </xf>
    <xf numFmtId="1" fontId="0" fillId="0" borderId="2" xfId="0" applyNumberFormat="1" applyBorder="1" applyAlignment="1">
      <alignment horizontal="center" vertical="center"/>
    </xf>
    <xf numFmtId="0" fontId="35" fillId="3" borderId="15" xfId="0" applyFont="1" applyFill="1" applyBorder="1" applyAlignment="1">
      <alignment horizontal="left" vertical="center" wrapText="1"/>
    </xf>
    <xf numFmtId="0" fontId="35" fillId="3" borderId="1" xfId="0" applyFont="1" applyFill="1" applyBorder="1" applyAlignment="1">
      <alignment horizontal="left" vertical="center" wrapText="1"/>
    </xf>
    <xf numFmtId="9" fontId="9" fillId="0" borderId="1" xfId="13" applyNumberFormat="1" applyFont="1" applyBorder="1" applyAlignment="1">
      <alignment horizontal="center" vertical="top"/>
    </xf>
    <xf numFmtId="0" fontId="14" fillId="4" borderId="3" xfId="8" applyFont="1" applyFill="1" applyBorder="1" applyAlignment="1">
      <alignment horizontal="center" vertical="center" wrapText="1"/>
    </xf>
    <xf numFmtId="0" fontId="7" fillId="0" borderId="1" xfId="7" applyFont="1" applyBorder="1" applyAlignment="1">
      <alignment horizontal="center" vertical="top"/>
    </xf>
    <xf numFmtId="0" fontId="8" fillId="0" borderId="1" xfId="7" applyFont="1" applyBorder="1" applyAlignment="1">
      <alignment horizontal="center" vertical="top"/>
    </xf>
    <xf numFmtId="0" fontId="12" fillId="0" borderId="1" xfId="7" applyFont="1" applyBorder="1" applyAlignment="1">
      <alignment horizontal="center"/>
    </xf>
    <xf numFmtId="0" fontId="63" fillId="8" borderId="16" xfId="0" applyFont="1" applyFill="1" applyBorder="1" applyAlignment="1">
      <alignment horizontal="center" vertical="center" wrapText="1"/>
    </xf>
    <xf numFmtId="0" fontId="63" fillId="8" borderId="17" xfId="0" applyFont="1" applyFill="1" applyBorder="1" applyAlignment="1">
      <alignment horizontal="center" vertical="center" wrapText="1"/>
    </xf>
    <xf numFmtId="0" fontId="63" fillId="8" borderId="18" xfId="0" applyFont="1" applyFill="1" applyBorder="1" applyAlignment="1">
      <alignment horizontal="center" vertical="center" wrapText="1"/>
    </xf>
    <xf numFmtId="0" fontId="62" fillId="8" borderId="23" xfId="0" applyFont="1" applyFill="1" applyBorder="1" applyAlignment="1">
      <alignment vertical="center" wrapText="1"/>
    </xf>
    <xf numFmtId="0" fontId="62" fillId="8" borderId="20" xfId="0" applyFont="1" applyFill="1" applyBorder="1" applyAlignment="1">
      <alignment vertical="center" wrapText="1"/>
    </xf>
    <xf numFmtId="0" fontId="62" fillId="8" borderId="19" xfId="0" applyFont="1" applyFill="1" applyBorder="1" applyAlignment="1">
      <alignment vertical="center" wrapText="1"/>
    </xf>
    <xf numFmtId="0" fontId="62" fillId="8" borderId="23" xfId="0" applyFont="1" applyFill="1" applyBorder="1" applyAlignment="1">
      <alignment horizontal="center" vertical="center" wrapText="1"/>
    </xf>
    <xf numFmtId="0" fontId="62" fillId="8" borderId="20" xfId="0" applyFont="1" applyFill="1" applyBorder="1" applyAlignment="1">
      <alignment horizontal="center" vertical="center" wrapText="1"/>
    </xf>
    <xf numFmtId="0" fontId="62" fillId="8" borderId="19" xfId="0" applyFont="1" applyFill="1" applyBorder="1" applyAlignment="1">
      <alignment horizontal="center" vertical="center" wrapText="1"/>
    </xf>
    <xf numFmtId="0" fontId="65" fillId="8" borderId="16" xfId="0" applyFont="1" applyFill="1" applyBorder="1" applyAlignment="1">
      <alignment vertical="center" wrapText="1"/>
    </xf>
    <xf numFmtId="0" fontId="65" fillId="8" borderId="17" xfId="0" applyFont="1" applyFill="1" applyBorder="1" applyAlignment="1">
      <alignment vertical="center" wrapText="1"/>
    </xf>
    <xf numFmtId="0" fontId="65" fillId="8" borderId="18" xfId="0" applyFont="1" applyFill="1" applyBorder="1" applyAlignment="1">
      <alignment vertical="center" wrapText="1"/>
    </xf>
  </cellXfs>
  <cellStyles count="32">
    <cellStyle name="Collegamento ipertestuale" xfId="30" builtinId="8"/>
    <cellStyle name="Migliaia" xfId="1" builtinId="3"/>
    <cellStyle name="Migliaia 2" xfId="2"/>
    <cellStyle name="Migliaia 2 2" xfId="3"/>
    <cellStyle name="Migliaia 2 2 2" xfId="4"/>
    <cellStyle name="Migliaia 2 2 2 2" xfId="20"/>
    <cellStyle name="Migliaia 2 2 3" xfId="19"/>
    <cellStyle name="Migliaia 2 3" xfId="18"/>
    <cellStyle name="Migliaia 3" xfId="17"/>
    <cellStyle name="Normale" xfId="0" builtinId="0"/>
    <cellStyle name="Normale 2" xfId="5"/>
    <cellStyle name="Normale 2 2" xfId="6"/>
    <cellStyle name="Normale 2 2 2" xfId="7"/>
    <cellStyle name="Normale 2 2 2 2" xfId="23"/>
    <cellStyle name="Normale 2 2 3" xfId="22"/>
    <cellStyle name="Normale 2 3" xfId="21"/>
    <cellStyle name="Normale 3" xfId="16"/>
    <cellStyle name="Normale_Foglio1" xfId="8"/>
    <cellStyle name="Normale_Foglio1 2" xfId="29"/>
    <cellStyle name="Normale_Foglio1 2 2" xfId="9"/>
    <cellStyle name="Normale_Foglio1 2 2 2" xfId="31"/>
    <cellStyle name="Normale_Foglio2" xfId="10"/>
    <cellStyle name="Percentuale" xfId="11" builtinId="5"/>
    <cellStyle name="Percentuale 2" xfId="12"/>
    <cellStyle name="Percentuale 2 2" xfId="13"/>
    <cellStyle name="Percentuale 2 2 2" xfId="14"/>
    <cellStyle name="Percentuale 2 2 2 2" xfId="27"/>
    <cellStyle name="Percentuale 2 2 3" xfId="26"/>
    <cellStyle name="Percentuale 2 3" xfId="15"/>
    <cellStyle name="Percentuale 2 3 2" xfId="28"/>
    <cellStyle name="Percentuale 2 4" xfId="25"/>
    <cellStyle name="Percentuale 3" xfId="24"/>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vmlDrawing1.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5" Type="http://schemas.openxmlformats.org/officeDocument/2006/relationships/image" Target="../media/image5.emf"/><Relationship Id="rId4" Type="http://schemas.openxmlformats.org/officeDocument/2006/relationships/image" Target="../media/image4.emf"/></Relationships>
</file>

<file path=xl/drawings/_rels/vmlDrawing2.vml.rels><?xml version="1.0" encoding="UTF-8" standalone="yes"?>
<Relationships xmlns="http://schemas.openxmlformats.org/package/2006/relationships"><Relationship Id="rId8" Type="http://schemas.openxmlformats.org/officeDocument/2006/relationships/image" Target="../media/image13.emf"/><Relationship Id="rId3" Type="http://schemas.openxmlformats.org/officeDocument/2006/relationships/image" Target="../media/image8.emf"/><Relationship Id="rId7" Type="http://schemas.openxmlformats.org/officeDocument/2006/relationships/image" Target="../media/image12.emf"/><Relationship Id="rId2" Type="http://schemas.openxmlformats.org/officeDocument/2006/relationships/image" Target="../media/image7.emf"/><Relationship Id="rId1" Type="http://schemas.openxmlformats.org/officeDocument/2006/relationships/image" Target="../media/image6.emf"/><Relationship Id="rId6" Type="http://schemas.openxmlformats.org/officeDocument/2006/relationships/image" Target="../media/image11.emf"/><Relationship Id="rId5" Type="http://schemas.openxmlformats.org/officeDocument/2006/relationships/image" Target="../media/image10.emf"/><Relationship Id="rId4" Type="http://schemas.openxmlformats.org/officeDocument/2006/relationships/image" Target="../media/image9.emf"/><Relationship Id="rId9" Type="http://schemas.openxmlformats.org/officeDocument/2006/relationships/image" Target="../media/image14.emf"/></Relationships>
</file>

<file path=xl/drawings/_rels/vmlDrawing3.vml.rels><?xml version="1.0" encoding="UTF-8" standalone="yes"?>
<Relationships xmlns="http://schemas.openxmlformats.org/package/2006/relationships"><Relationship Id="rId3" Type="http://schemas.openxmlformats.org/officeDocument/2006/relationships/image" Target="../media/image17.emf"/><Relationship Id="rId2" Type="http://schemas.openxmlformats.org/officeDocument/2006/relationships/image" Target="../media/image16.emf"/><Relationship Id="rId1" Type="http://schemas.openxmlformats.org/officeDocument/2006/relationships/image" Target="../media/image15.emf"/></Relationships>
</file>

<file path=xl/drawings/_rels/vmlDrawing4.vml.rels><?xml version="1.0" encoding="UTF-8" standalone="yes"?>
<Relationships xmlns="http://schemas.openxmlformats.org/package/2006/relationships"><Relationship Id="rId3" Type="http://schemas.openxmlformats.org/officeDocument/2006/relationships/image" Target="../media/image20.emf"/><Relationship Id="rId2" Type="http://schemas.openxmlformats.org/officeDocument/2006/relationships/image" Target="../media/image19.emf"/><Relationship Id="rId1" Type="http://schemas.openxmlformats.org/officeDocument/2006/relationships/image" Target="../media/image18.emf"/><Relationship Id="rId5" Type="http://schemas.openxmlformats.org/officeDocument/2006/relationships/image" Target="../media/image22.emf"/><Relationship Id="rId4" Type="http://schemas.openxmlformats.org/officeDocument/2006/relationships/image" Target="../media/image21.emf"/></Relationships>
</file>

<file path=xl/drawings/_rels/vmlDrawing5.vml.rels><?xml version="1.0" encoding="UTF-8" standalone="yes"?>
<Relationships xmlns="http://schemas.openxmlformats.org/package/2006/relationships"><Relationship Id="rId3" Type="http://schemas.openxmlformats.org/officeDocument/2006/relationships/image" Target="../media/image25.emf"/><Relationship Id="rId2" Type="http://schemas.openxmlformats.org/officeDocument/2006/relationships/image" Target="../media/image24.emf"/><Relationship Id="rId1" Type="http://schemas.openxmlformats.org/officeDocument/2006/relationships/image" Target="../media/image23.emf"/></Relationships>
</file>

<file path=xl/drawings/_rels/vmlDrawing6.vml.rels><?xml version="1.0" encoding="UTF-8" standalone="yes"?>
<Relationships xmlns="http://schemas.openxmlformats.org/package/2006/relationships"><Relationship Id="rId3" Type="http://schemas.openxmlformats.org/officeDocument/2006/relationships/image" Target="../media/image28.emf"/><Relationship Id="rId7" Type="http://schemas.openxmlformats.org/officeDocument/2006/relationships/image" Target="../media/image32.emf"/><Relationship Id="rId2" Type="http://schemas.openxmlformats.org/officeDocument/2006/relationships/image" Target="../media/image27.emf"/><Relationship Id="rId1" Type="http://schemas.openxmlformats.org/officeDocument/2006/relationships/image" Target="../media/image26.emf"/><Relationship Id="rId6" Type="http://schemas.openxmlformats.org/officeDocument/2006/relationships/image" Target="../media/image31.emf"/><Relationship Id="rId5" Type="http://schemas.openxmlformats.org/officeDocument/2006/relationships/image" Target="../media/image30.emf"/><Relationship Id="rId4" Type="http://schemas.openxmlformats.org/officeDocument/2006/relationships/image" Target="../media/image29.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10</xdr:col>
          <xdr:colOff>57150</xdr:colOff>
          <xdr:row>69</xdr:row>
          <xdr:rowOff>295275</xdr:rowOff>
        </xdr:from>
        <xdr:to>
          <xdr:col>10</xdr:col>
          <xdr:colOff>704850</xdr:colOff>
          <xdr:row>69</xdr:row>
          <xdr:rowOff>981075</xdr:rowOff>
        </xdr:to>
        <xdr:sp macro="" textlink="">
          <xdr:nvSpPr>
            <xdr:cNvPr id="13313" name="Object 1" hidden="1">
              <a:extLst>
                <a:ext uri="{63B3BB69-23CF-44E3-9099-C40C66FF867C}">
                  <a14:compatExt spid="_x0000_s1331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71</xdr:row>
          <xdr:rowOff>47625</xdr:rowOff>
        </xdr:from>
        <xdr:to>
          <xdr:col>10</xdr:col>
          <xdr:colOff>714375</xdr:colOff>
          <xdr:row>71</xdr:row>
          <xdr:rowOff>609600</xdr:rowOff>
        </xdr:to>
        <xdr:sp macro="" textlink="">
          <xdr:nvSpPr>
            <xdr:cNvPr id="13314" name="Object 2" hidden="1">
              <a:extLst>
                <a:ext uri="{63B3BB69-23CF-44E3-9099-C40C66FF867C}">
                  <a14:compatExt spid="_x0000_s1331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38100</xdr:colOff>
          <xdr:row>31</xdr:row>
          <xdr:rowOff>85725</xdr:rowOff>
        </xdr:from>
        <xdr:to>
          <xdr:col>10</xdr:col>
          <xdr:colOff>685800</xdr:colOff>
          <xdr:row>31</xdr:row>
          <xdr:rowOff>819150</xdr:rowOff>
        </xdr:to>
        <xdr:sp macro="" textlink="">
          <xdr:nvSpPr>
            <xdr:cNvPr id="13316" name="Object 4" hidden="1">
              <a:extLst>
                <a:ext uri="{63B3BB69-23CF-44E3-9099-C40C66FF867C}">
                  <a14:compatExt spid="_x0000_s1331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9525</xdr:colOff>
          <xdr:row>36</xdr:row>
          <xdr:rowOff>142875</xdr:rowOff>
        </xdr:from>
        <xdr:to>
          <xdr:col>10</xdr:col>
          <xdr:colOff>714375</xdr:colOff>
          <xdr:row>36</xdr:row>
          <xdr:rowOff>828675</xdr:rowOff>
        </xdr:to>
        <xdr:sp macro="" textlink="">
          <xdr:nvSpPr>
            <xdr:cNvPr id="13317" name="Object 5" hidden="1">
              <a:extLst>
                <a:ext uri="{63B3BB69-23CF-44E3-9099-C40C66FF867C}">
                  <a14:compatExt spid="_x0000_s1331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38100</xdr:colOff>
          <xdr:row>60</xdr:row>
          <xdr:rowOff>19050</xdr:rowOff>
        </xdr:from>
        <xdr:to>
          <xdr:col>10</xdr:col>
          <xdr:colOff>714375</xdr:colOff>
          <xdr:row>60</xdr:row>
          <xdr:rowOff>704850</xdr:rowOff>
        </xdr:to>
        <xdr:sp macro="" textlink="">
          <xdr:nvSpPr>
            <xdr:cNvPr id="13318" name="Object 6" hidden="1">
              <a:extLst>
                <a:ext uri="{63B3BB69-23CF-44E3-9099-C40C66FF867C}">
                  <a14:compatExt spid="_x0000_s1331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10</xdr:col>
          <xdr:colOff>323850</xdr:colOff>
          <xdr:row>56</xdr:row>
          <xdr:rowOff>123825</xdr:rowOff>
        </xdr:from>
        <xdr:to>
          <xdr:col>10</xdr:col>
          <xdr:colOff>1314450</xdr:colOff>
          <xdr:row>56</xdr:row>
          <xdr:rowOff>781050</xdr:rowOff>
        </xdr:to>
        <xdr:sp macro="" textlink="">
          <xdr:nvSpPr>
            <xdr:cNvPr id="11265" name="Object 1" hidden="1">
              <a:extLst>
                <a:ext uri="{63B3BB69-23CF-44E3-9099-C40C66FF867C}">
                  <a14:compatExt spid="_x0000_s1126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342900</xdr:colOff>
          <xdr:row>73</xdr:row>
          <xdr:rowOff>123825</xdr:rowOff>
        </xdr:from>
        <xdr:to>
          <xdr:col>10</xdr:col>
          <xdr:colOff>1209675</xdr:colOff>
          <xdr:row>73</xdr:row>
          <xdr:rowOff>828675</xdr:rowOff>
        </xdr:to>
        <xdr:sp macro="" textlink="">
          <xdr:nvSpPr>
            <xdr:cNvPr id="11266" name="Object 2" hidden="1">
              <a:extLst>
                <a:ext uri="{63B3BB69-23CF-44E3-9099-C40C66FF867C}">
                  <a14:compatExt spid="_x0000_s1126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352425</xdr:colOff>
          <xdr:row>74</xdr:row>
          <xdr:rowOff>66675</xdr:rowOff>
        </xdr:from>
        <xdr:to>
          <xdr:col>10</xdr:col>
          <xdr:colOff>1219200</xdr:colOff>
          <xdr:row>74</xdr:row>
          <xdr:rowOff>771525</xdr:rowOff>
        </xdr:to>
        <xdr:sp macro="" textlink="">
          <xdr:nvSpPr>
            <xdr:cNvPr id="11267" name="Object 3" hidden="1">
              <a:extLst>
                <a:ext uri="{63B3BB69-23CF-44E3-9099-C40C66FF867C}">
                  <a14:compatExt spid="_x0000_s1126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409575</xdr:colOff>
          <xdr:row>76</xdr:row>
          <xdr:rowOff>57150</xdr:rowOff>
        </xdr:from>
        <xdr:to>
          <xdr:col>10</xdr:col>
          <xdr:colOff>1276350</xdr:colOff>
          <xdr:row>76</xdr:row>
          <xdr:rowOff>762000</xdr:rowOff>
        </xdr:to>
        <xdr:sp macro="" textlink="">
          <xdr:nvSpPr>
            <xdr:cNvPr id="11268" name="Object 4" hidden="1">
              <a:extLst>
                <a:ext uri="{63B3BB69-23CF-44E3-9099-C40C66FF867C}">
                  <a14:compatExt spid="_x0000_s1126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400050</xdr:colOff>
          <xdr:row>61</xdr:row>
          <xdr:rowOff>66675</xdr:rowOff>
        </xdr:from>
        <xdr:to>
          <xdr:col>10</xdr:col>
          <xdr:colOff>1314450</xdr:colOff>
          <xdr:row>61</xdr:row>
          <xdr:rowOff>657225</xdr:rowOff>
        </xdr:to>
        <xdr:sp macro="" textlink="">
          <xdr:nvSpPr>
            <xdr:cNvPr id="11269" name="Object 5" hidden="1">
              <a:extLst>
                <a:ext uri="{63B3BB69-23CF-44E3-9099-C40C66FF867C}">
                  <a14:compatExt spid="_x0000_s1126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381000</xdr:colOff>
          <xdr:row>62</xdr:row>
          <xdr:rowOff>47625</xdr:rowOff>
        </xdr:from>
        <xdr:to>
          <xdr:col>10</xdr:col>
          <xdr:colOff>1295400</xdr:colOff>
          <xdr:row>62</xdr:row>
          <xdr:rowOff>619125</xdr:rowOff>
        </xdr:to>
        <xdr:sp macro="" textlink="">
          <xdr:nvSpPr>
            <xdr:cNvPr id="11270" name="Object 6" hidden="1">
              <a:extLst>
                <a:ext uri="{63B3BB69-23CF-44E3-9099-C40C66FF867C}">
                  <a14:compatExt spid="_x0000_s1127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352425</xdr:colOff>
          <xdr:row>66</xdr:row>
          <xdr:rowOff>47625</xdr:rowOff>
        </xdr:from>
        <xdr:to>
          <xdr:col>10</xdr:col>
          <xdr:colOff>1219200</xdr:colOff>
          <xdr:row>66</xdr:row>
          <xdr:rowOff>752475</xdr:rowOff>
        </xdr:to>
        <xdr:sp macro="" textlink="">
          <xdr:nvSpPr>
            <xdr:cNvPr id="11271" name="Object 7" hidden="1">
              <a:extLst>
                <a:ext uri="{63B3BB69-23CF-44E3-9099-C40C66FF867C}">
                  <a14:compatExt spid="_x0000_s1127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409575</xdr:colOff>
          <xdr:row>67</xdr:row>
          <xdr:rowOff>57150</xdr:rowOff>
        </xdr:from>
        <xdr:to>
          <xdr:col>10</xdr:col>
          <xdr:colOff>1276350</xdr:colOff>
          <xdr:row>67</xdr:row>
          <xdr:rowOff>762000</xdr:rowOff>
        </xdr:to>
        <xdr:sp macro="" textlink="">
          <xdr:nvSpPr>
            <xdr:cNvPr id="11272" name="Object 8" hidden="1">
              <a:extLst>
                <a:ext uri="{63B3BB69-23CF-44E3-9099-C40C66FF867C}">
                  <a14:compatExt spid="_x0000_s1127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428625</xdr:colOff>
          <xdr:row>68</xdr:row>
          <xdr:rowOff>47625</xdr:rowOff>
        </xdr:from>
        <xdr:to>
          <xdr:col>10</xdr:col>
          <xdr:colOff>1343025</xdr:colOff>
          <xdr:row>68</xdr:row>
          <xdr:rowOff>628650</xdr:rowOff>
        </xdr:to>
        <xdr:sp macro="" textlink="">
          <xdr:nvSpPr>
            <xdr:cNvPr id="11273" name="Object 9" hidden="1">
              <a:extLst>
                <a:ext uri="{63B3BB69-23CF-44E3-9099-C40C66FF867C}">
                  <a14:compatExt spid="_x0000_s1127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10</xdr:col>
          <xdr:colOff>76200</xdr:colOff>
          <xdr:row>69</xdr:row>
          <xdr:rowOff>542925</xdr:rowOff>
        </xdr:from>
        <xdr:to>
          <xdr:col>10</xdr:col>
          <xdr:colOff>752475</xdr:colOff>
          <xdr:row>69</xdr:row>
          <xdr:rowOff>1228725</xdr:rowOff>
        </xdr:to>
        <xdr:sp macro="" textlink="">
          <xdr:nvSpPr>
            <xdr:cNvPr id="15361" name="Object 1" hidden="1">
              <a:extLst>
                <a:ext uri="{63B3BB69-23CF-44E3-9099-C40C66FF867C}">
                  <a14:compatExt spid="_x0000_s1536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28575</xdr:colOff>
          <xdr:row>70</xdr:row>
          <xdr:rowOff>152400</xdr:rowOff>
        </xdr:from>
        <xdr:to>
          <xdr:col>10</xdr:col>
          <xdr:colOff>752475</xdr:colOff>
          <xdr:row>70</xdr:row>
          <xdr:rowOff>838200</xdr:rowOff>
        </xdr:to>
        <xdr:sp macro="" textlink="">
          <xdr:nvSpPr>
            <xdr:cNvPr id="15362" name="Object 2" hidden="1">
              <a:extLst>
                <a:ext uri="{63B3BB69-23CF-44E3-9099-C40C66FF867C}">
                  <a14:compatExt spid="_x0000_s1536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xdr:colOff>
          <xdr:row>72</xdr:row>
          <xdr:rowOff>342900</xdr:rowOff>
        </xdr:from>
        <xdr:to>
          <xdr:col>10</xdr:col>
          <xdr:colOff>685800</xdr:colOff>
          <xdr:row>72</xdr:row>
          <xdr:rowOff>1028700</xdr:rowOff>
        </xdr:to>
        <xdr:sp macro="" textlink="">
          <xdr:nvSpPr>
            <xdr:cNvPr id="15363" name="Object 3" hidden="1">
              <a:extLst>
                <a:ext uri="{63B3BB69-23CF-44E3-9099-C40C66FF867C}">
                  <a14:compatExt spid="_x0000_s1536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10</xdr:col>
          <xdr:colOff>38100</xdr:colOff>
          <xdr:row>53</xdr:row>
          <xdr:rowOff>76200</xdr:rowOff>
        </xdr:from>
        <xdr:to>
          <xdr:col>10</xdr:col>
          <xdr:colOff>771525</xdr:colOff>
          <xdr:row>53</xdr:row>
          <xdr:rowOff>990600</xdr:rowOff>
        </xdr:to>
        <xdr:sp macro="" textlink="">
          <xdr:nvSpPr>
            <xdr:cNvPr id="16387" name="Object 3" hidden="1">
              <a:extLst>
                <a:ext uri="{63B3BB69-23CF-44E3-9099-C40C66FF867C}">
                  <a14:compatExt spid="_x0000_s1638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0</xdr:colOff>
          <xdr:row>51</xdr:row>
          <xdr:rowOff>76200</xdr:rowOff>
        </xdr:from>
        <xdr:to>
          <xdr:col>10</xdr:col>
          <xdr:colOff>790575</xdr:colOff>
          <xdr:row>51</xdr:row>
          <xdr:rowOff>866775</xdr:rowOff>
        </xdr:to>
        <xdr:sp macro="" textlink="">
          <xdr:nvSpPr>
            <xdr:cNvPr id="16388" name="Object 4" hidden="1">
              <a:extLst>
                <a:ext uri="{63B3BB69-23CF-44E3-9099-C40C66FF867C}">
                  <a14:compatExt spid="_x0000_s1638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0</xdr:colOff>
          <xdr:row>52</xdr:row>
          <xdr:rowOff>57150</xdr:rowOff>
        </xdr:from>
        <xdr:to>
          <xdr:col>10</xdr:col>
          <xdr:colOff>771525</xdr:colOff>
          <xdr:row>52</xdr:row>
          <xdr:rowOff>923925</xdr:rowOff>
        </xdr:to>
        <xdr:sp macro="" textlink="">
          <xdr:nvSpPr>
            <xdr:cNvPr id="16389" name="Object 5" hidden="1">
              <a:extLst>
                <a:ext uri="{63B3BB69-23CF-44E3-9099-C40C66FF867C}">
                  <a14:compatExt spid="_x0000_s1638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28575</xdr:colOff>
          <xdr:row>19</xdr:row>
          <xdr:rowOff>47625</xdr:rowOff>
        </xdr:from>
        <xdr:to>
          <xdr:col>10</xdr:col>
          <xdr:colOff>771525</xdr:colOff>
          <xdr:row>19</xdr:row>
          <xdr:rowOff>733425</xdr:rowOff>
        </xdr:to>
        <xdr:sp macro="" textlink="">
          <xdr:nvSpPr>
            <xdr:cNvPr id="16391" name="Object 7" hidden="1">
              <a:extLst>
                <a:ext uri="{63B3BB69-23CF-44E3-9099-C40C66FF867C}">
                  <a14:compatExt spid="_x0000_s1639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38100</xdr:colOff>
          <xdr:row>47</xdr:row>
          <xdr:rowOff>47625</xdr:rowOff>
        </xdr:from>
        <xdr:to>
          <xdr:col>10</xdr:col>
          <xdr:colOff>781050</xdr:colOff>
          <xdr:row>47</xdr:row>
          <xdr:rowOff>895350</xdr:rowOff>
        </xdr:to>
        <xdr:sp macro="" textlink="">
          <xdr:nvSpPr>
            <xdr:cNvPr id="16392" name="Object 8" hidden="1">
              <a:extLst>
                <a:ext uri="{63B3BB69-23CF-44E3-9099-C40C66FF867C}">
                  <a14:compatExt spid="_x0000_s1639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38100</xdr:colOff>
          <xdr:row>54</xdr:row>
          <xdr:rowOff>57150</xdr:rowOff>
        </xdr:from>
        <xdr:to>
          <xdr:col>10</xdr:col>
          <xdr:colOff>790575</xdr:colOff>
          <xdr:row>54</xdr:row>
          <xdr:rowOff>866775</xdr:rowOff>
        </xdr:to>
        <xdr:sp macro="" textlink="">
          <xdr:nvSpPr>
            <xdr:cNvPr id="16393" name="Object 9" hidden="1">
              <a:extLst>
                <a:ext uri="{63B3BB69-23CF-44E3-9099-C40C66FF867C}">
                  <a14:compatExt spid="_x0000_s1639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10</xdr:col>
          <xdr:colOff>352425</xdr:colOff>
          <xdr:row>29</xdr:row>
          <xdr:rowOff>142875</xdr:rowOff>
        </xdr:from>
        <xdr:to>
          <xdr:col>10</xdr:col>
          <xdr:colOff>1085850</xdr:colOff>
          <xdr:row>29</xdr:row>
          <xdr:rowOff>990600</xdr:rowOff>
        </xdr:to>
        <xdr:sp macro="" textlink="">
          <xdr:nvSpPr>
            <xdr:cNvPr id="9217" name="Object 1" hidden="1">
              <a:extLst>
                <a:ext uri="{63B3BB69-23CF-44E3-9099-C40C66FF867C}">
                  <a14:compatExt spid="_x0000_s921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333375</xdr:colOff>
          <xdr:row>37</xdr:row>
          <xdr:rowOff>47625</xdr:rowOff>
        </xdr:from>
        <xdr:to>
          <xdr:col>10</xdr:col>
          <xdr:colOff>1038225</xdr:colOff>
          <xdr:row>37</xdr:row>
          <xdr:rowOff>885825</xdr:rowOff>
        </xdr:to>
        <xdr:sp macro="" textlink="">
          <xdr:nvSpPr>
            <xdr:cNvPr id="9218" name="Object 2" hidden="1">
              <a:extLst>
                <a:ext uri="{63B3BB69-23CF-44E3-9099-C40C66FF867C}">
                  <a14:compatExt spid="_x0000_s921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352425</xdr:colOff>
          <xdr:row>38</xdr:row>
          <xdr:rowOff>57150</xdr:rowOff>
        </xdr:from>
        <xdr:to>
          <xdr:col>10</xdr:col>
          <xdr:colOff>962025</xdr:colOff>
          <xdr:row>38</xdr:row>
          <xdr:rowOff>885825</xdr:rowOff>
        </xdr:to>
        <xdr:sp macro="" textlink="">
          <xdr:nvSpPr>
            <xdr:cNvPr id="9219" name="Object 3" hidden="1">
              <a:extLst>
                <a:ext uri="{63B3BB69-23CF-44E3-9099-C40C66FF867C}">
                  <a14:compatExt spid="_x0000_s921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10</xdr:col>
          <xdr:colOff>171450</xdr:colOff>
          <xdr:row>19</xdr:row>
          <xdr:rowOff>47625</xdr:rowOff>
        </xdr:from>
        <xdr:to>
          <xdr:col>10</xdr:col>
          <xdr:colOff>838200</xdr:colOff>
          <xdr:row>19</xdr:row>
          <xdr:rowOff>476250</xdr:rowOff>
        </xdr:to>
        <xdr:sp macro="" textlink="">
          <xdr:nvSpPr>
            <xdr:cNvPr id="18433" name="Object 1" hidden="1">
              <a:extLst>
                <a:ext uri="{63B3BB69-23CF-44E3-9099-C40C66FF867C}">
                  <a14:compatExt spid="_x0000_s1843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171450</xdr:colOff>
          <xdr:row>20</xdr:row>
          <xdr:rowOff>38100</xdr:rowOff>
        </xdr:from>
        <xdr:to>
          <xdr:col>10</xdr:col>
          <xdr:colOff>857250</xdr:colOff>
          <xdr:row>20</xdr:row>
          <xdr:rowOff>504825</xdr:rowOff>
        </xdr:to>
        <xdr:sp macro="" textlink="">
          <xdr:nvSpPr>
            <xdr:cNvPr id="18434" name="Object 2" hidden="1">
              <a:extLst>
                <a:ext uri="{63B3BB69-23CF-44E3-9099-C40C66FF867C}">
                  <a14:compatExt spid="_x0000_s1843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123825</xdr:colOff>
          <xdr:row>52</xdr:row>
          <xdr:rowOff>9525</xdr:rowOff>
        </xdr:from>
        <xdr:to>
          <xdr:col>10</xdr:col>
          <xdr:colOff>857250</xdr:colOff>
          <xdr:row>52</xdr:row>
          <xdr:rowOff>466725</xdr:rowOff>
        </xdr:to>
        <xdr:sp macro="" textlink="">
          <xdr:nvSpPr>
            <xdr:cNvPr id="18435" name="Object 3" hidden="1">
              <a:extLst>
                <a:ext uri="{63B3BB69-23CF-44E3-9099-C40C66FF867C}">
                  <a14:compatExt spid="_x0000_s1843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161925</xdr:colOff>
          <xdr:row>53</xdr:row>
          <xdr:rowOff>76200</xdr:rowOff>
        </xdr:from>
        <xdr:to>
          <xdr:col>10</xdr:col>
          <xdr:colOff>828675</xdr:colOff>
          <xdr:row>53</xdr:row>
          <xdr:rowOff>504825</xdr:rowOff>
        </xdr:to>
        <xdr:sp macro="" textlink="">
          <xdr:nvSpPr>
            <xdr:cNvPr id="18437" name="Object 5" hidden="1">
              <a:extLst>
                <a:ext uri="{63B3BB69-23CF-44E3-9099-C40C66FF867C}">
                  <a14:compatExt spid="_x0000_s1843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161925</xdr:colOff>
          <xdr:row>54</xdr:row>
          <xdr:rowOff>104775</xdr:rowOff>
        </xdr:from>
        <xdr:to>
          <xdr:col>10</xdr:col>
          <xdr:colOff>847725</xdr:colOff>
          <xdr:row>54</xdr:row>
          <xdr:rowOff>600075</xdr:rowOff>
        </xdr:to>
        <xdr:sp macro="" textlink="">
          <xdr:nvSpPr>
            <xdr:cNvPr id="18438" name="Object 6" hidden="1">
              <a:extLst>
                <a:ext uri="{63B3BB69-23CF-44E3-9099-C40C66FF867C}">
                  <a14:compatExt spid="_x0000_s1843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114300</xdr:colOff>
          <xdr:row>57</xdr:row>
          <xdr:rowOff>76200</xdr:rowOff>
        </xdr:from>
        <xdr:to>
          <xdr:col>10</xdr:col>
          <xdr:colOff>847725</xdr:colOff>
          <xdr:row>57</xdr:row>
          <xdr:rowOff>428625</xdr:rowOff>
        </xdr:to>
        <xdr:sp macro="" textlink="">
          <xdr:nvSpPr>
            <xdr:cNvPr id="18439" name="Object 7" hidden="1">
              <a:extLst>
                <a:ext uri="{63B3BB69-23CF-44E3-9099-C40C66FF867C}">
                  <a14:compatExt spid="_x0000_s1843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161925</xdr:colOff>
          <xdr:row>66</xdr:row>
          <xdr:rowOff>47625</xdr:rowOff>
        </xdr:from>
        <xdr:to>
          <xdr:col>10</xdr:col>
          <xdr:colOff>866775</xdr:colOff>
          <xdr:row>66</xdr:row>
          <xdr:rowOff>923925</xdr:rowOff>
        </xdr:to>
        <xdr:sp macro="" textlink="">
          <xdr:nvSpPr>
            <xdr:cNvPr id="18440" name="Object 8" hidden="1">
              <a:extLst>
                <a:ext uri="{63B3BB69-23CF-44E3-9099-C40C66FF867C}">
                  <a14:compatExt spid="_x0000_s1844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Arial"/>
        <a:cs typeface="Arial"/>
      </a:majorFont>
      <a:minorFont>
        <a:latin typeface="Calibri"/>
        <a:ea typeface="Arial"/>
        <a:cs typeface="Arial"/>
      </a:minorFont>
    </a:fontScheme>
    <a:fmtScheme name="Office">
      <a:fillStyleLst>
        <a:solidFill>
          <a:schemeClr val="phClr"/>
        </a:solidFill>
        <a:gradFill>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effectStyle>
      </a:effectStyleLst>
      <a:bgFillStyleLst>
        <a:solidFill>
          <a:schemeClr val="phClr"/>
        </a:solidFill>
        <a:solidFill>
          <a:schemeClr val="phClr">
            <a:tint val="95000"/>
            <a:satMod val="170000"/>
          </a:schemeClr>
        </a:solidFill>
        <a:gradFill>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3" Type="http://schemas.openxmlformats.org/officeDocument/2006/relationships/vmlDrawing" Target="../drawings/vmlDrawing1.vml"/><Relationship Id="rId7" Type="http://schemas.openxmlformats.org/officeDocument/2006/relationships/image" Target="../media/image2.emf"/><Relationship Id="rId12" Type="http://schemas.openxmlformats.org/officeDocument/2006/relationships/oleObject" Target="../embeddings/oleObject5.bin"/><Relationship Id="rId2" Type="http://schemas.openxmlformats.org/officeDocument/2006/relationships/drawing" Target="../drawings/drawing1.xml"/><Relationship Id="rId1" Type="http://schemas.openxmlformats.org/officeDocument/2006/relationships/printerSettings" Target="../printerSettings/printerSettings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8" Type="http://schemas.openxmlformats.org/officeDocument/2006/relationships/package" Target="../embeddings/Documento_di_Microsoft_Word3.docx"/><Relationship Id="rId13" Type="http://schemas.openxmlformats.org/officeDocument/2006/relationships/image" Target="../media/image10.emf"/><Relationship Id="rId18" Type="http://schemas.openxmlformats.org/officeDocument/2006/relationships/package" Target="../embeddings/Foglio_di_lavoro_di_Microsoft_Excel8.xlsx"/><Relationship Id="rId3" Type="http://schemas.openxmlformats.org/officeDocument/2006/relationships/vmlDrawing" Target="../drawings/vmlDrawing2.vml"/><Relationship Id="rId21" Type="http://schemas.openxmlformats.org/officeDocument/2006/relationships/image" Target="../media/image14.emf"/><Relationship Id="rId7" Type="http://schemas.openxmlformats.org/officeDocument/2006/relationships/image" Target="../media/image7.emf"/><Relationship Id="rId12" Type="http://schemas.openxmlformats.org/officeDocument/2006/relationships/package" Target="../embeddings/Documento_di_Microsoft_Word5.docx"/><Relationship Id="rId17" Type="http://schemas.openxmlformats.org/officeDocument/2006/relationships/image" Target="../media/image12.emf"/><Relationship Id="rId2" Type="http://schemas.openxmlformats.org/officeDocument/2006/relationships/drawing" Target="../drawings/drawing2.xml"/><Relationship Id="rId16" Type="http://schemas.openxmlformats.org/officeDocument/2006/relationships/package" Target="../embeddings/Foglio_di_lavoro_di_Microsoft_Excel7.xlsx"/><Relationship Id="rId20" Type="http://schemas.openxmlformats.org/officeDocument/2006/relationships/package" Target="../embeddings/Documento_di_Microsoft_Word9.docx"/><Relationship Id="rId1" Type="http://schemas.openxmlformats.org/officeDocument/2006/relationships/printerSettings" Target="../printerSettings/printerSettings3.bin"/><Relationship Id="rId6" Type="http://schemas.openxmlformats.org/officeDocument/2006/relationships/package" Target="../embeddings/Documento_di_Microsoft_Word2.docx"/><Relationship Id="rId11" Type="http://schemas.openxmlformats.org/officeDocument/2006/relationships/image" Target="../media/image9.emf"/><Relationship Id="rId5" Type="http://schemas.openxmlformats.org/officeDocument/2006/relationships/image" Target="../media/image6.emf"/><Relationship Id="rId15" Type="http://schemas.openxmlformats.org/officeDocument/2006/relationships/image" Target="../media/image11.emf"/><Relationship Id="rId10" Type="http://schemas.openxmlformats.org/officeDocument/2006/relationships/package" Target="../embeddings/Documento_di_Microsoft_Word4.docx"/><Relationship Id="rId19" Type="http://schemas.openxmlformats.org/officeDocument/2006/relationships/image" Target="../media/image13.emf"/><Relationship Id="rId4" Type="http://schemas.openxmlformats.org/officeDocument/2006/relationships/package" Target="../embeddings/Documento_di_Microsoft_Word1.docx"/><Relationship Id="rId9" Type="http://schemas.openxmlformats.org/officeDocument/2006/relationships/image" Target="../media/image8.emf"/><Relationship Id="rId14" Type="http://schemas.openxmlformats.org/officeDocument/2006/relationships/package" Target="../embeddings/Documento_di_Microsoft_Word6.docx"/></Relationships>
</file>

<file path=xl/worksheets/_rels/sheet4.xml.rels><?xml version="1.0" encoding="UTF-8" standalone="yes"?>
<Relationships xmlns="http://schemas.openxmlformats.org/package/2006/relationships"><Relationship Id="rId8" Type="http://schemas.openxmlformats.org/officeDocument/2006/relationships/package" Target="../embeddings/Documento_di_Microsoft_Word12.docx"/><Relationship Id="rId3" Type="http://schemas.openxmlformats.org/officeDocument/2006/relationships/vmlDrawing" Target="../drawings/vmlDrawing3.vml"/><Relationship Id="rId7" Type="http://schemas.openxmlformats.org/officeDocument/2006/relationships/image" Target="../media/image16.emf"/><Relationship Id="rId2" Type="http://schemas.openxmlformats.org/officeDocument/2006/relationships/drawing" Target="../drawings/drawing3.xml"/><Relationship Id="rId1" Type="http://schemas.openxmlformats.org/officeDocument/2006/relationships/printerSettings" Target="../printerSettings/printerSettings4.bin"/><Relationship Id="rId6" Type="http://schemas.openxmlformats.org/officeDocument/2006/relationships/package" Target="../embeddings/Documento_di_Microsoft_Word11.docx"/><Relationship Id="rId5" Type="http://schemas.openxmlformats.org/officeDocument/2006/relationships/image" Target="../media/image15.emf"/><Relationship Id="rId4" Type="http://schemas.openxmlformats.org/officeDocument/2006/relationships/package" Target="../embeddings/Documento_di_Microsoft_Word10.docx"/><Relationship Id="rId9" Type="http://schemas.openxmlformats.org/officeDocument/2006/relationships/image" Target="../media/image17.emf"/></Relationships>
</file>

<file path=xl/worksheets/_rels/sheet5.xml.rels><?xml version="1.0" encoding="UTF-8" standalone="yes"?>
<Relationships xmlns="http://schemas.openxmlformats.org/package/2006/relationships"><Relationship Id="rId8" Type="http://schemas.openxmlformats.org/officeDocument/2006/relationships/oleObject" Target="../embeddings/oleObject8.bin"/><Relationship Id="rId13" Type="http://schemas.openxmlformats.org/officeDocument/2006/relationships/oleObject" Target="../embeddings/oleObject11.bin"/><Relationship Id="rId3" Type="http://schemas.openxmlformats.org/officeDocument/2006/relationships/vmlDrawing" Target="../drawings/vmlDrawing4.vml"/><Relationship Id="rId7" Type="http://schemas.openxmlformats.org/officeDocument/2006/relationships/image" Target="../media/image19.emf"/><Relationship Id="rId12" Type="http://schemas.openxmlformats.org/officeDocument/2006/relationships/oleObject" Target="../embeddings/oleObject10.bin"/><Relationship Id="rId2" Type="http://schemas.openxmlformats.org/officeDocument/2006/relationships/drawing" Target="../drawings/drawing4.xml"/><Relationship Id="rId1" Type="http://schemas.openxmlformats.org/officeDocument/2006/relationships/printerSettings" Target="../printerSettings/printerSettings5.bin"/><Relationship Id="rId6" Type="http://schemas.openxmlformats.org/officeDocument/2006/relationships/oleObject" Target="../embeddings/oleObject7.bin"/><Relationship Id="rId11" Type="http://schemas.openxmlformats.org/officeDocument/2006/relationships/image" Target="../media/image21.emf"/><Relationship Id="rId5" Type="http://schemas.openxmlformats.org/officeDocument/2006/relationships/image" Target="../media/image18.emf"/><Relationship Id="rId10" Type="http://schemas.openxmlformats.org/officeDocument/2006/relationships/oleObject" Target="../embeddings/oleObject9.bin"/><Relationship Id="rId4" Type="http://schemas.openxmlformats.org/officeDocument/2006/relationships/oleObject" Target="../embeddings/oleObject6.bin"/><Relationship Id="rId9" Type="http://schemas.openxmlformats.org/officeDocument/2006/relationships/image" Target="../media/image20.emf"/><Relationship Id="rId14" Type="http://schemas.openxmlformats.org/officeDocument/2006/relationships/image" Target="../media/image22.emf"/></Relationships>
</file>

<file path=xl/worksheets/_rels/sheet6.xml.rels><?xml version="1.0" encoding="UTF-8" standalone="yes"?>
<Relationships xmlns="http://schemas.openxmlformats.org/package/2006/relationships"><Relationship Id="rId8" Type="http://schemas.openxmlformats.org/officeDocument/2006/relationships/package" Target="../embeddings/Documento_di_Microsoft_Word15.docx"/><Relationship Id="rId3" Type="http://schemas.openxmlformats.org/officeDocument/2006/relationships/vmlDrawing" Target="../drawings/vmlDrawing5.vml"/><Relationship Id="rId7" Type="http://schemas.openxmlformats.org/officeDocument/2006/relationships/image" Target="../media/image24.emf"/><Relationship Id="rId2" Type="http://schemas.openxmlformats.org/officeDocument/2006/relationships/drawing" Target="../drawings/drawing5.xml"/><Relationship Id="rId1" Type="http://schemas.openxmlformats.org/officeDocument/2006/relationships/printerSettings" Target="../printerSettings/printerSettings6.bin"/><Relationship Id="rId6" Type="http://schemas.openxmlformats.org/officeDocument/2006/relationships/package" Target="../embeddings/Documento_di_Microsoft_Word14.docx"/><Relationship Id="rId5" Type="http://schemas.openxmlformats.org/officeDocument/2006/relationships/image" Target="../media/image23.emf"/><Relationship Id="rId4" Type="http://schemas.openxmlformats.org/officeDocument/2006/relationships/package" Target="../embeddings/Foglio_di_lavoro_di_Microsoft_Excel13.xlsx"/><Relationship Id="rId9" Type="http://schemas.openxmlformats.org/officeDocument/2006/relationships/image" Target="../media/image25.emf"/></Relationships>
</file>

<file path=xl/worksheets/_rels/sheet7.xml.rels><?xml version="1.0" encoding="UTF-8" standalone="yes"?>
<Relationships xmlns="http://schemas.openxmlformats.org/package/2006/relationships"><Relationship Id="rId8" Type="http://schemas.openxmlformats.org/officeDocument/2006/relationships/image" Target="../media/image27.emf"/><Relationship Id="rId13" Type="http://schemas.openxmlformats.org/officeDocument/2006/relationships/oleObject" Target="../embeddings/oleObject16.bin"/><Relationship Id="rId18" Type="http://schemas.openxmlformats.org/officeDocument/2006/relationships/image" Target="../media/image32.emf"/><Relationship Id="rId3" Type="http://schemas.openxmlformats.org/officeDocument/2006/relationships/drawing" Target="../drawings/drawing6.xml"/><Relationship Id="rId7" Type="http://schemas.openxmlformats.org/officeDocument/2006/relationships/oleObject" Target="../embeddings/oleObject13.bin"/><Relationship Id="rId12" Type="http://schemas.openxmlformats.org/officeDocument/2006/relationships/image" Target="../media/image29.emf"/><Relationship Id="rId17" Type="http://schemas.openxmlformats.org/officeDocument/2006/relationships/oleObject" Target="../embeddings/oleObject18.bin"/><Relationship Id="rId2" Type="http://schemas.openxmlformats.org/officeDocument/2006/relationships/printerSettings" Target="../printerSettings/printerSettings7.bin"/><Relationship Id="rId16" Type="http://schemas.openxmlformats.org/officeDocument/2006/relationships/image" Target="../media/image31.emf"/><Relationship Id="rId1" Type="http://schemas.openxmlformats.org/officeDocument/2006/relationships/hyperlink" Target="file:///\\psp.local\..\..\emanuela.alessio\Desktop\RELAZIONE%20PERFORMANCE.docx" TargetMode="External"/><Relationship Id="rId6" Type="http://schemas.openxmlformats.org/officeDocument/2006/relationships/image" Target="../media/image26.emf"/><Relationship Id="rId11" Type="http://schemas.openxmlformats.org/officeDocument/2006/relationships/oleObject" Target="../embeddings/oleObject15.bin"/><Relationship Id="rId5" Type="http://schemas.openxmlformats.org/officeDocument/2006/relationships/oleObject" Target="../embeddings/oleObject12.bin"/><Relationship Id="rId15" Type="http://schemas.openxmlformats.org/officeDocument/2006/relationships/oleObject" Target="../embeddings/oleObject17.bin"/><Relationship Id="rId10" Type="http://schemas.openxmlformats.org/officeDocument/2006/relationships/image" Target="../media/image28.emf"/><Relationship Id="rId4" Type="http://schemas.openxmlformats.org/officeDocument/2006/relationships/vmlDrawing" Target="../drawings/vmlDrawing6.vml"/><Relationship Id="rId9" Type="http://schemas.openxmlformats.org/officeDocument/2006/relationships/oleObject" Target="../embeddings/oleObject14.bin"/><Relationship Id="rId14" Type="http://schemas.openxmlformats.org/officeDocument/2006/relationships/image" Target="../media/image30.emf"/></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4"/>
  </sheetPr>
  <dimension ref="A1:N80"/>
  <sheetViews>
    <sheetView tabSelected="1" topLeftCell="A67" zoomScale="110" zoomScaleNormal="110" workbookViewId="0">
      <selection activeCell="A11" sqref="A11:K11"/>
    </sheetView>
  </sheetViews>
  <sheetFormatPr defaultRowHeight="12.75" x14ac:dyDescent="0.2"/>
  <cols>
    <col min="1" max="1" width="13" style="38" customWidth="1"/>
    <col min="2" max="2" width="14.85546875" style="1" customWidth="1"/>
    <col min="3" max="3" width="33.140625" style="1" customWidth="1"/>
    <col min="4" max="4" width="18.140625" style="1" customWidth="1"/>
    <col min="5" max="5" width="22" style="38" customWidth="1"/>
    <col min="6" max="6" width="24" style="2" customWidth="1"/>
    <col min="7" max="7" width="16.7109375" style="3" customWidth="1"/>
    <col min="8" max="8" width="6.85546875" style="2" customWidth="1"/>
    <col min="9" max="9" width="8.85546875" style="38" bestFit="1" customWidth="1"/>
    <col min="10" max="10" width="8" style="38" customWidth="1"/>
    <col min="11" max="11" width="11" style="38" customWidth="1"/>
    <col min="12" max="12" width="11.7109375" style="38" customWidth="1"/>
    <col min="13" max="16384" width="9.140625" style="38"/>
  </cols>
  <sheetData>
    <row r="1" spans="1:11" s="4" customFormat="1" ht="27" x14ac:dyDescent="0.3">
      <c r="A1" s="423" t="s">
        <v>0</v>
      </c>
      <c r="B1" s="423"/>
      <c r="C1" s="423"/>
      <c r="D1" s="423"/>
      <c r="E1" s="423"/>
      <c r="F1" s="423"/>
      <c r="G1" s="423"/>
      <c r="H1" s="423"/>
      <c r="I1" s="423"/>
      <c r="J1" s="423"/>
      <c r="K1" s="423"/>
    </row>
    <row r="2" spans="1:11" s="4" customFormat="1" ht="22.5" x14ac:dyDescent="0.3">
      <c r="A2" s="425" t="s">
        <v>1</v>
      </c>
      <c r="B2" s="425"/>
      <c r="C2" s="425"/>
      <c r="D2" s="425"/>
      <c r="E2" s="425"/>
      <c r="F2" s="425"/>
      <c r="G2" s="425"/>
      <c r="H2" s="425"/>
      <c r="I2" s="425"/>
      <c r="J2" s="425"/>
    </row>
    <row r="3" spans="1:11" s="4" customFormat="1" ht="22.5" x14ac:dyDescent="0.3">
      <c r="A3" s="206"/>
      <c r="B3" s="5"/>
      <c r="C3" s="5"/>
      <c r="D3" s="5"/>
      <c r="E3" s="206"/>
      <c r="F3" s="206"/>
      <c r="G3" s="6"/>
      <c r="H3" s="206"/>
      <c r="I3" s="206"/>
      <c r="J3" s="206"/>
    </row>
    <row r="4" spans="1:11" s="4" customFormat="1" ht="22.5" x14ac:dyDescent="0.3">
      <c r="A4" s="426" t="s">
        <v>2</v>
      </c>
      <c r="B4" s="426"/>
      <c r="C4" s="426"/>
      <c r="D4" s="426"/>
      <c r="E4" s="426"/>
      <c r="F4" s="426"/>
      <c r="G4" s="426"/>
      <c r="H4" s="426"/>
      <c r="I4" s="426"/>
      <c r="J4" s="426"/>
      <c r="K4" s="426"/>
    </row>
    <row r="5" spans="1:11" s="4" customFormat="1" ht="27" x14ac:dyDescent="0.3">
      <c r="A5" s="427" t="s">
        <v>562</v>
      </c>
      <c r="B5" s="427"/>
      <c r="C5" s="427"/>
      <c r="D5" s="427"/>
      <c r="E5" s="427"/>
      <c r="F5" s="427"/>
      <c r="G5" s="427"/>
      <c r="H5" s="427"/>
      <c r="I5" s="427"/>
      <c r="J5" s="427"/>
      <c r="K5" s="427"/>
    </row>
    <row r="6" spans="1:11" s="4" customFormat="1" ht="27" x14ac:dyDescent="0.3">
      <c r="A6" s="207"/>
      <c r="B6" s="7"/>
      <c r="C6" s="7"/>
      <c r="D6" s="7"/>
      <c r="E6" s="207"/>
      <c r="F6" s="207"/>
      <c r="G6" s="8"/>
      <c r="H6" s="207"/>
      <c r="I6" s="207"/>
      <c r="J6" s="207"/>
    </row>
    <row r="7" spans="1:11" s="9" customFormat="1" ht="19.5" x14ac:dyDescent="0.25">
      <c r="A7" s="428" t="s">
        <v>3</v>
      </c>
      <c r="B7" s="428"/>
      <c r="C7" s="428"/>
      <c r="D7" s="428"/>
      <c r="E7" s="428"/>
      <c r="F7" s="428"/>
      <c r="G7" s="428"/>
      <c r="H7" s="428"/>
      <c r="I7" s="428"/>
      <c r="J7" s="428"/>
    </row>
    <row r="8" spans="1:11" s="9" customFormat="1" x14ac:dyDescent="0.2">
      <c r="B8" s="10"/>
      <c r="C8" s="10"/>
      <c r="D8" s="10"/>
      <c r="F8" s="11"/>
      <c r="G8" s="12"/>
      <c r="H8" s="11"/>
    </row>
    <row r="9" spans="1:11" s="9" customFormat="1" ht="18" x14ac:dyDescent="0.25">
      <c r="A9" s="424" t="s">
        <v>4</v>
      </c>
      <c r="B9" s="424"/>
      <c r="C9" s="424"/>
      <c r="D9" s="424"/>
      <c r="E9" s="424"/>
      <c r="F9" s="424"/>
      <c r="G9" s="424"/>
      <c r="H9" s="424"/>
      <c r="I9" s="424"/>
      <c r="J9" s="424"/>
    </row>
    <row r="10" spans="1:11" s="9" customFormat="1" ht="18" x14ac:dyDescent="0.25">
      <c r="A10" s="424" t="s">
        <v>5</v>
      </c>
      <c r="B10" s="424"/>
      <c r="C10" s="424"/>
      <c r="D10" s="424"/>
      <c r="E10" s="424"/>
      <c r="F10" s="424"/>
      <c r="G10" s="424"/>
      <c r="H10" s="424"/>
      <c r="I10" s="424"/>
      <c r="J10" s="424"/>
    </row>
    <row r="11" spans="1:11" s="9" customFormat="1" ht="18" x14ac:dyDescent="0.25">
      <c r="A11" s="424" t="s">
        <v>959</v>
      </c>
      <c r="B11" s="424"/>
      <c r="C11" s="424"/>
      <c r="D11" s="424"/>
      <c r="E11" s="424"/>
      <c r="F11" s="424"/>
      <c r="G11" s="424"/>
      <c r="H11" s="424"/>
      <c r="I11" s="424"/>
      <c r="J11" s="424"/>
      <c r="K11" s="424"/>
    </row>
    <row r="14" spans="1:11" s="13" customFormat="1" ht="33.75" customHeight="1" x14ac:dyDescent="0.2">
      <c r="A14" s="14" t="s">
        <v>6</v>
      </c>
      <c r="B14" s="14" t="s">
        <v>7</v>
      </c>
      <c r="C14" s="14" t="s">
        <v>8</v>
      </c>
      <c r="D14" s="14" t="s">
        <v>9</v>
      </c>
      <c r="E14" s="14" t="s">
        <v>10</v>
      </c>
      <c r="F14" s="14" t="s">
        <v>11</v>
      </c>
      <c r="G14" s="14" t="s">
        <v>563</v>
      </c>
      <c r="H14" s="15" t="s">
        <v>12</v>
      </c>
      <c r="I14" s="15" t="s">
        <v>13</v>
      </c>
      <c r="J14" s="14" t="s">
        <v>14</v>
      </c>
      <c r="K14" s="14" t="s">
        <v>15</v>
      </c>
    </row>
    <row r="15" spans="1:11" s="13" customFormat="1" ht="25.5" customHeight="1" x14ac:dyDescent="0.2">
      <c r="A15" s="432" t="s">
        <v>16</v>
      </c>
      <c r="B15" s="433"/>
      <c r="C15" s="433"/>
      <c r="D15" s="433"/>
      <c r="E15" s="433"/>
      <c r="F15" s="433"/>
      <c r="G15" s="433"/>
      <c r="H15" s="433"/>
      <c r="I15" s="433"/>
      <c r="J15" s="433"/>
      <c r="K15" s="434"/>
    </row>
    <row r="16" spans="1:11" s="16" customFormat="1" ht="38.25" x14ac:dyDescent="0.2">
      <c r="A16" s="55">
        <v>101</v>
      </c>
      <c r="B16" s="17" t="s">
        <v>17</v>
      </c>
      <c r="C16" s="17" t="s">
        <v>18</v>
      </c>
      <c r="D16" s="173" t="s">
        <v>884</v>
      </c>
      <c r="E16" s="17" t="s">
        <v>20</v>
      </c>
      <c r="F16" s="17" t="s">
        <v>21</v>
      </c>
      <c r="G16" s="210">
        <v>44391</v>
      </c>
      <c r="H16" s="20">
        <v>1</v>
      </c>
      <c r="I16" s="20">
        <v>1</v>
      </c>
      <c r="J16" s="20">
        <v>1</v>
      </c>
      <c r="K16" s="17"/>
    </row>
    <row r="17" spans="1:14" s="16" customFormat="1" ht="25.5" x14ac:dyDescent="0.2">
      <c r="A17" s="55">
        <v>101</v>
      </c>
      <c r="B17" s="17" t="s">
        <v>17</v>
      </c>
      <c r="C17" s="17" t="s">
        <v>22</v>
      </c>
      <c r="D17" s="18" t="s">
        <v>23</v>
      </c>
      <c r="E17" s="17" t="s">
        <v>24</v>
      </c>
      <c r="F17" s="17" t="s">
        <v>25</v>
      </c>
      <c r="G17" s="21">
        <v>3131</v>
      </c>
      <c r="H17" s="20">
        <v>2</v>
      </c>
      <c r="I17" s="20">
        <v>2</v>
      </c>
      <c r="J17" s="20">
        <v>2</v>
      </c>
      <c r="K17" s="17"/>
    </row>
    <row r="18" spans="1:14" s="16" customFormat="1" ht="25.5" x14ac:dyDescent="0.2">
      <c r="A18" s="55">
        <v>101</v>
      </c>
      <c r="B18" s="17" t="s">
        <v>17</v>
      </c>
      <c r="C18" s="17" t="s">
        <v>26</v>
      </c>
      <c r="D18" s="18" t="s">
        <v>27</v>
      </c>
      <c r="E18" s="17" t="s">
        <v>24</v>
      </c>
      <c r="F18" s="17" t="s">
        <v>28</v>
      </c>
      <c r="G18" s="21">
        <v>951</v>
      </c>
      <c r="H18" s="20">
        <v>1</v>
      </c>
      <c r="I18" s="20">
        <v>1</v>
      </c>
      <c r="J18" s="20">
        <v>1</v>
      </c>
      <c r="K18" s="17"/>
    </row>
    <row r="19" spans="1:14" s="16" customFormat="1" ht="25.5" x14ac:dyDescent="0.2">
      <c r="A19" s="55">
        <v>101</v>
      </c>
      <c r="B19" s="17" t="s">
        <v>17</v>
      </c>
      <c r="C19" s="17" t="s">
        <v>29</v>
      </c>
      <c r="D19" s="17" t="s">
        <v>27</v>
      </c>
      <c r="E19" s="17" t="s">
        <v>30</v>
      </c>
      <c r="F19" s="22"/>
      <c r="G19" s="23">
        <v>1</v>
      </c>
      <c r="H19" s="20">
        <v>2</v>
      </c>
      <c r="I19" s="20">
        <v>2</v>
      </c>
      <c r="J19" s="20">
        <v>2</v>
      </c>
      <c r="K19" s="17"/>
    </row>
    <row r="20" spans="1:14" s="16" customFormat="1" ht="25.5" x14ac:dyDescent="0.2">
      <c r="A20" s="55">
        <v>101</v>
      </c>
      <c r="B20" s="17" t="s">
        <v>17</v>
      </c>
      <c r="C20" s="17" t="s">
        <v>31</v>
      </c>
      <c r="D20" s="173" t="s">
        <v>884</v>
      </c>
      <c r="E20" s="17" t="s">
        <v>32</v>
      </c>
      <c r="F20" s="18" t="s">
        <v>33</v>
      </c>
      <c r="G20" s="230" t="s">
        <v>865</v>
      </c>
      <c r="H20" s="358">
        <v>0</v>
      </c>
      <c r="I20" s="358">
        <v>0</v>
      </c>
      <c r="J20" s="358">
        <v>0</v>
      </c>
      <c r="K20" s="17"/>
    </row>
    <row r="21" spans="1:14" s="16" customFormat="1" ht="38.25" x14ac:dyDescent="0.2">
      <c r="A21" s="55">
        <v>101</v>
      </c>
      <c r="B21" s="17" t="s">
        <v>17</v>
      </c>
      <c r="C21" s="17" t="s">
        <v>34</v>
      </c>
      <c r="D21" s="17" t="s">
        <v>27</v>
      </c>
      <c r="E21" s="17" t="s">
        <v>35</v>
      </c>
      <c r="F21" s="22" t="s">
        <v>28</v>
      </c>
      <c r="G21" s="23" t="s">
        <v>714</v>
      </c>
      <c r="H21" s="20">
        <v>4</v>
      </c>
      <c r="I21" s="20">
        <v>4</v>
      </c>
      <c r="J21" s="20">
        <v>4</v>
      </c>
      <c r="K21" s="17"/>
    </row>
    <row r="22" spans="1:14" s="16" customFormat="1" ht="38.25" x14ac:dyDescent="0.2">
      <c r="A22" s="55">
        <v>101</v>
      </c>
      <c r="B22" s="17" t="s">
        <v>17</v>
      </c>
      <c r="C22" s="17" t="s">
        <v>36</v>
      </c>
      <c r="D22" s="17" t="s">
        <v>27</v>
      </c>
      <c r="E22" s="17" t="s">
        <v>37</v>
      </c>
      <c r="F22" s="18" t="s">
        <v>38</v>
      </c>
      <c r="G22" s="19">
        <v>11</v>
      </c>
      <c r="H22" s="20">
        <v>1</v>
      </c>
      <c r="I22" s="20">
        <v>1</v>
      </c>
      <c r="J22" s="20">
        <v>1</v>
      </c>
      <c r="K22" s="17"/>
    </row>
    <row r="23" spans="1:14" s="16" customFormat="1" ht="25.5" x14ac:dyDescent="0.2">
      <c r="A23" s="55">
        <v>101</v>
      </c>
      <c r="B23" s="17" t="s">
        <v>17</v>
      </c>
      <c r="C23" s="17" t="s">
        <v>39</v>
      </c>
      <c r="D23" s="17" t="s">
        <v>27</v>
      </c>
      <c r="E23" s="17" t="s">
        <v>40</v>
      </c>
      <c r="F23" s="17" t="s">
        <v>866</v>
      </c>
      <c r="G23" s="211">
        <v>2979819.9</v>
      </c>
      <c r="H23" s="20">
        <v>1</v>
      </c>
      <c r="I23" s="20">
        <v>1</v>
      </c>
      <c r="J23" s="20">
        <v>1</v>
      </c>
      <c r="K23" s="17"/>
      <c r="L23" s="332"/>
      <c r="M23" s="332"/>
      <c r="N23" s="332"/>
    </row>
    <row r="24" spans="1:14" s="16" customFormat="1" ht="25.5" x14ac:dyDescent="0.2">
      <c r="A24" s="55">
        <v>101</v>
      </c>
      <c r="B24" s="17" t="s">
        <v>17</v>
      </c>
      <c r="C24" s="17" t="s">
        <v>41</v>
      </c>
      <c r="D24" s="173" t="s">
        <v>884</v>
      </c>
      <c r="E24" s="17" t="s">
        <v>42</v>
      </c>
      <c r="F24" s="17" t="s">
        <v>43</v>
      </c>
      <c r="G24" s="21">
        <v>34</v>
      </c>
      <c r="H24" s="20">
        <v>5</v>
      </c>
      <c r="I24" s="20">
        <v>5</v>
      </c>
      <c r="J24" s="20">
        <v>5</v>
      </c>
      <c r="K24" s="17"/>
    </row>
    <row r="25" spans="1:14" s="16" customFormat="1" ht="25.5" x14ac:dyDescent="0.2">
      <c r="A25" s="55">
        <v>101</v>
      </c>
      <c r="B25" s="17" t="s">
        <v>17</v>
      </c>
      <c r="C25" s="17" t="s">
        <v>44</v>
      </c>
      <c r="D25" s="173" t="s">
        <v>884</v>
      </c>
      <c r="E25" s="17" t="s">
        <v>45</v>
      </c>
      <c r="F25" s="18" t="s">
        <v>46</v>
      </c>
      <c r="G25" s="212" t="s">
        <v>715</v>
      </c>
      <c r="H25" s="20">
        <v>1</v>
      </c>
      <c r="I25" s="20">
        <v>1</v>
      </c>
      <c r="J25" s="20">
        <v>1</v>
      </c>
      <c r="K25" s="17"/>
    </row>
    <row r="26" spans="1:14" s="16" customFormat="1" ht="38.25" x14ac:dyDescent="0.2">
      <c r="A26" s="55">
        <v>101</v>
      </c>
      <c r="B26" s="17" t="s">
        <v>17</v>
      </c>
      <c r="C26" s="17" t="s">
        <v>47</v>
      </c>
      <c r="D26" s="17" t="s">
        <v>23</v>
      </c>
      <c r="E26" s="17" t="s">
        <v>48</v>
      </c>
      <c r="F26" s="18" t="s">
        <v>49</v>
      </c>
      <c r="G26" s="19">
        <v>4392</v>
      </c>
      <c r="H26" s="20">
        <v>1</v>
      </c>
      <c r="I26" s="20">
        <v>1</v>
      </c>
      <c r="J26" s="20">
        <v>1</v>
      </c>
      <c r="K26" s="17"/>
    </row>
    <row r="27" spans="1:14" s="16" customFormat="1" ht="25.5" x14ac:dyDescent="0.2">
      <c r="A27" s="55">
        <v>101</v>
      </c>
      <c r="B27" s="17" t="s">
        <v>17</v>
      </c>
      <c r="C27" s="17" t="s">
        <v>50</v>
      </c>
      <c r="D27" s="173" t="s">
        <v>884</v>
      </c>
      <c r="E27" s="17" t="s">
        <v>51</v>
      </c>
      <c r="F27" s="18" t="s">
        <v>52</v>
      </c>
      <c r="G27" s="212" t="s">
        <v>716</v>
      </c>
      <c r="H27" s="20">
        <v>2</v>
      </c>
      <c r="I27" s="20">
        <v>2</v>
      </c>
      <c r="J27" s="20">
        <v>2</v>
      </c>
      <c r="K27" s="17"/>
    </row>
    <row r="28" spans="1:14" s="16" customFormat="1" ht="25.5" x14ac:dyDescent="0.2">
      <c r="A28" s="55">
        <v>101</v>
      </c>
      <c r="B28" s="17" t="s">
        <v>17</v>
      </c>
      <c r="C28" s="17" t="s">
        <v>53</v>
      </c>
      <c r="D28" s="173" t="s">
        <v>884</v>
      </c>
      <c r="E28" s="17" t="s">
        <v>51</v>
      </c>
      <c r="F28" s="18" t="s">
        <v>52</v>
      </c>
      <c r="G28" s="19">
        <v>7</v>
      </c>
      <c r="H28" s="20">
        <v>1</v>
      </c>
      <c r="I28" s="20">
        <v>1</v>
      </c>
      <c r="J28" s="20">
        <v>1</v>
      </c>
      <c r="K28" s="17"/>
    </row>
    <row r="29" spans="1:14" s="16" customFormat="1" ht="38.25" x14ac:dyDescent="0.2">
      <c r="A29" s="55">
        <v>101</v>
      </c>
      <c r="B29" s="17" t="s">
        <v>17</v>
      </c>
      <c r="C29" s="25" t="s">
        <v>867</v>
      </c>
      <c r="D29" s="173" t="s">
        <v>884</v>
      </c>
      <c r="E29" s="25" t="s">
        <v>51</v>
      </c>
      <c r="F29" s="17" t="s">
        <v>868</v>
      </c>
      <c r="G29" s="214">
        <v>44347</v>
      </c>
      <c r="H29" s="20">
        <v>1</v>
      </c>
      <c r="I29" s="20">
        <v>1</v>
      </c>
      <c r="J29" s="20">
        <v>1</v>
      </c>
      <c r="K29" s="17"/>
      <c r="L29" s="332"/>
    </row>
    <row r="30" spans="1:14" s="16" customFormat="1" ht="51" x14ac:dyDescent="0.2">
      <c r="A30" s="55">
        <v>101</v>
      </c>
      <c r="B30" s="17" t="s">
        <v>17</v>
      </c>
      <c r="C30" s="25" t="s">
        <v>869</v>
      </c>
      <c r="D30" s="173" t="s">
        <v>884</v>
      </c>
      <c r="E30" s="25" t="s">
        <v>51</v>
      </c>
      <c r="F30" s="17" t="s">
        <v>870</v>
      </c>
      <c r="G30" s="214">
        <v>44343</v>
      </c>
      <c r="H30" s="20">
        <v>1</v>
      </c>
      <c r="I30" s="20">
        <v>1</v>
      </c>
      <c r="J30" s="20">
        <v>0</v>
      </c>
      <c r="K30" s="17"/>
      <c r="L30" s="332"/>
    </row>
    <row r="31" spans="1:14" s="16" customFormat="1" ht="51" x14ac:dyDescent="0.2">
      <c r="A31" s="55">
        <v>101</v>
      </c>
      <c r="B31" s="17" t="s">
        <v>17</v>
      </c>
      <c r="C31" s="25" t="s">
        <v>54</v>
      </c>
      <c r="D31" s="25" t="s">
        <v>23</v>
      </c>
      <c r="E31" s="25" t="s">
        <v>55</v>
      </c>
      <c r="F31" s="22"/>
      <c r="G31" s="215" t="s">
        <v>717</v>
      </c>
      <c r="H31" s="20">
        <v>1</v>
      </c>
      <c r="I31" s="20">
        <v>1</v>
      </c>
      <c r="J31" s="20">
        <v>1</v>
      </c>
      <c r="K31" s="17"/>
    </row>
    <row r="32" spans="1:14" s="59" customFormat="1" ht="69" customHeight="1" x14ac:dyDescent="0.2">
      <c r="A32" s="161">
        <v>101</v>
      </c>
      <c r="B32" s="18" t="s">
        <v>17</v>
      </c>
      <c r="C32" s="27" t="s">
        <v>56</v>
      </c>
      <c r="D32" s="18" t="s">
        <v>23</v>
      </c>
      <c r="E32" s="27" t="s">
        <v>57</v>
      </c>
      <c r="F32" s="18" t="s">
        <v>525</v>
      </c>
      <c r="G32" s="212" t="s">
        <v>718</v>
      </c>
      <c r="H32" s="20">
        <v>1</v>
      </c>
      <c r="I32" s="20">
        <v>1</v>
      </c>
      <c r="J32" s="20">
        <v>1</v>
      </c>
      <c r="K32" s="18"/>
    </row>
    <row r="33" spans="1:13" s="16" customFormat="1" ht="38.25" x14ac:dyDescent="0.2">
      <c r="A33" s="55">
        <v>101</v>
      </c>
      <c r="B33" s="17" t="s">
        <v>17</v>
      </c>
      <c r="C33" s="25" t="s">
        <v>58</v>
      </c>
      <c r="D33" s="25" t="s">
        <v>27</v>
      </c>
      <c r="E33" s="25" t="s">
        <v>51</v>
      </c>
      <c r="F33" s="18" t="s">
        <v>52</v>
      </c>
      <c r="G33" s="212" t="s">
        <v>719</v>
      </c>
      <c r="H33" s="20">
        <v>1</v>
      </c>
      <c r="I33" s="20">
        <v>1</v>
      </c>
      <c r="J33" s="20">
        <v>1</v>
      </c>
      <c r="K33" s="17"/>
    </row>
    <row r="34" spans="1:13" s="16" customFormat="1" ht="51" x14ac:dyDescent="0.2">
      <c r="A34" s="55">
        <v>101</v>
      </c>
      <c r="B34" s="17" t="s">
        <v>17</v>
      </c>
      <c r="C34" s="17" t="s">
        <v>59</v>
      </c>
      <c r="D34" s="173" t="s">
        <v>884</v>
      </c>
      <c r="E34" s="17" t="s">
        <v>51</v>
      </c>
      <c r="F34" s="18" t="s">
        <v>52</v>
      </c>
      <c r="G34" s="212" t="s">
        <v>720</v>
      </c>
      <c r="H34" s="20">
        <v>1</v>
      </c>
      <c r="I34" s="20">
        <v>1</v>
      </c>
      <c r="J34" s="20">
        <v>1</v>
      </c>
      <c r="K34" s="17"/>
    </row>
    <row r="35" spans="1:13" s="59" customFormat="1" ht="25.5" x14ac:dyDescent="0.2">
      <c r="A35" s="161">
        <v>101</v>
      </c>
      <c r="B35" s="18" t="s">
        <v>17</v>
      </c>
      <c r="C35" s="18" t="s">
        <v>60</v>
      </c>
      <c r="D35" s="173" t="s">
        <v>884</v>
      </c>
      <c r="E35" s="18" t="s">
        <v>51</v>
      </c>
      <c r="F35" s="18" t="s">
        <v>52</v>
      </c>
      <c r="G35" s="214" t="s">
        <v>720</v>
      </c>
      <c r="H35" s="20">
        <v>1</v>
      </c>
      <c r="I35" s="20">
        <v>1</v>
      </c>
      <c r="J35" s="20">
        <v>1</v>
      </c>
      <c r="K35" s="18"/>
    </row>
    <row r="36" spans="1:13" s="219" customFormat="1" ht="25.5" x14ac:dyDescent="0.2">
      <c r="A36" s="216">
        <v>101</v>
      </c>
      <c r="B36" s="217" t="s">
        <v>17</v>
      </c>
      <c r="C36" s="217" t="s">
        <v>61</v>
      </c>
      <c r="D36" s="217" t="s">
        <v>27</v>
      </c>
      <c r="E36" s="217" t="s">
        <v>51</v>
      </c>
      <c r="F36" s="217" t="s">
        <v>62</v>
      </c>
      <c r="G36" s="24">
        <v>44385</v>
      </c>
      <c r="H36" s="218">
        <v>1</v>
      </c>
      <c r="I36" s="218">
        <v>1</v>
      </c>
      <c r="J36" s="218">
        <v>1</v>
      </c>
      <c r="K36" s="217"/>
      <c r="M36" s="220"/>
    </row>
    <row r="37" spans="1:13" s="16" customFormat="1" ht="70.5" customHeight="1" x14ac:dyDescent="0.2">
      <c r="A37" s="55">
        <v>101</v>
      </c>
      <c r="B37" s="17" t="s">
        <v>17</v>
      </c>
      <c r="C37" s="17" t="s">
        <v>63</v>
      </c>
      <c r="D37" s="18" t="s">
        <v>23</v>
      </c>
      <c r="E37" s="17" t="s">
        <v>51</v>
      </c>
      <c r="F37" s="17" t="s">
        <v>64</v>
      </c>
      <c r="G37" s="221" t="s">
        <v>718</v>
      </c>
      <c r="H37" s="20">
        <v>1</v>
      </c>
      <c r="I37" s="20">
        <v>1</v>
      </c>
      <c r="J37" s="20">
        <v>1</v>
      </c>
      <c r="K37" s="17"/>
    </row>
    <row r="38" spans="1:13" s="16" customFormat="1" ht="38.25" x14ac:dyDescent="0.2">
      <c r="A38" s="55">
        <v>101</v>
      </c>
      <c r="B38" s="17" t="s">
        <v>17</v>
      </c>
      <c r="C38" s="17" t="s">
        <v>65</v>
      </c>
      <c r="D38" s="173" t="s">
        <v>884</v>
      </c>
      <c r="E38" s="17" t="s">
        <v>51</v>
      </c>
      <c r="F38" s="17" t="s">
        <v>66</v>
      </c>
      <c r="G38" s="221" t="s">
        <v>721</v>
      </c>
      <c r="H38" s="20">
        <v>1</v>
      </c>
      <c r="I38" s="20">
        <v>1</v>
      </c>
      <c r="J38" s="20">
        <v>1</v>
      </c>
      <c r="K38" s="17"/>
    </row>
    <row r="39" spans="1:13" s="16" customFormat="1" ht="38.25" x14ac:dyDescent="0.2">
      <c r="A39" s="55">
        <v>101</v>
      </c>
      <c r="B39" s="17" t="s">
        <v>17</v>
      </c>
      <c r="C39" s="17" t="s">
        <v>67</v>
      </c>
      <c r="D39" s="173" t="s">
        <v>884</v>
      </c>
      <c r="E39" s="17" t="s">
        <v>51</v>
      </c>
      <c r="F39" s="17" t="s">
        <v>68</v>
      </c>
      <c r="G39" s="222" t="s">
        <v>722</v>
      </c>
      <c r="H39" s="20">
        <v>1</v>
      </c>
      <c r="I39" s="20">
        <v>1</v>
      </c>
      <c r="J39" s="20">
        <v>1</v>
      </c>
      <c r="K39" s="17"/>
    </row>
    <row r="40" spans="1:13" s="16" customFormat="1" ht="38.25" x14ac:dyDescent="0.2">
      <c r="A40" s="55">
        <v>101</v>
      </c>
      <c r="B40" s="17" t="s">
        <v>17</v>
      </c>
      <c r="C40" s="17" t="s">
        <v>69</v>
      </c>
      <c r="D40" s="173" t="s">
        <v>884</v>
      </c>
      <c r="E40" s="17" t="s">
        <v>51</v>
      </c>
      <c r="F40" s="39" t="s">
        <v>526</v>
      </c>
      <c r="G40" s="221" t="s">
        <v>723</v>
      </c>
      <c r="H40" s="20">
        <v>1</v>
      </c>
      <c r="I40" s="20">
        <v>1</v>
      </c>
      <c r="J40" s="20">
        <v>1</v>
      </c>
      <c r="K40" s="17"/>
    </row>
    <row r="41" spans="1:13" s="16" customFormat="1" ht="25.5" x14ac:dyDescent="0.2">
      <c r="A41" s="55">
        <v>101</v>
      </c>
      <c r="B41" s="17" t="s">
        <v>17</v>
      </c>
      <c r="C41" s="17" t="s">
        <v>70</v>
      </c>
      <c r="D41" s="173" t="s">
        <v>884</v>
      </c>
      <c r="E41" s="17" t="s">
        <v>51</v>
      </c>
      <c r="F41" s="17" t="s">
        <v>537</v>
      </c>
      <c r="G41" s="223">
        <v>44455</v>
      </c>
      <c r="H41" s="20">
        <v>1</v>
      </c>
      <c r="I41" s="20">
        <v>1</v>
      </c>
      <c r="J41" s="20">
        <v>1</v>
      </c>
      <c r="K41" s="17"/>
    </row>
    <row r="42" spans="1:13" s="59" customFormat="1" ht="38.25" x14ac:dyDescent="0.2">
      <c r="A42" s="161">
        <v>101</v>
      </c>
      <c r="B42" s="18" t="s">
        <v>17</v>
      </c>
      <c r="C42" s="18" t="s">
        <v>71</v>
      </c>
      <c r="D42" s="173" t="s">
        <v>884</v>
      </c>
      <c r="E42" s="18" t="s">
        <v>51</v>
      </c>
      <c r="F42" s="18" t="s">
        <v>537</v>
      </c>
      <c r="G42" s="210">
        <v>44467</v>
      </c>
      <c r="H42" s="20">
        <v>1</v>
      </c>
      <c r="I42" s="20">
        <v>1</v>
      </c>
      <c r="J42" s="20">
        <v>1</v>
      </c>
      <c r="K42" s="18"/>
    </row>
    <row r="43" spans="1:13" s="59" customFormat="1" ht="25.5" x14ac:dyDescent="0.2">
      <c r="A43" s="161">
        <v>101</v>
      </c>
      <c r="B43" s="18" t="s">
        <v>17</v>
      </c>
      <c r="C43" s="18" t="s">
        <v>72</v>
      </c>
      <c r="D43" s="173" t="s">
        <v>884</v>
      </c>
      <c r="E43" s="18" t="s">
        <v>51</v>
      </c>
      <c r="F43" s="18" t="s">
        <v>537</v>
      </c>
      <c r="G43" s="223">
        <v>44340</v>
      </c>
      <c r="H43" s="20">
        <v>1</v>
      </c>
      <c r="I43" s="20">
        <v>1</v>
      </c>
      <c r="J43" s="20">
        <v>1</v>
      </c>
      <c r="K43" s="18"/>
    </row>
    <row r="44" spans="1:13" s="59" customFormat="1" ht="38.25" x14ac:dyDescent="0.2">
      <c r="A44" s="161">
        <v>101</v>
      </c>
      <c r="B44" s="18" t="s">
        <v>17</v>
      </c>
      <c r="C44" s="18" t="s">
        <v>73</v>
      </c>
      <c r="D44" s="173" t="s">
        <v>884</v>
      </c>
      <c r="E44" s="18" t="s">
        <v>74</v>
      </c>
      <c r="F44" s="18" t="s">
        <v>74</v>
      </c>
      <c r="G44" s="212" t="s">
        <v>724</v>
      </c>
      <c r="H44" s="20">
        <v>1</v>
      </c>
      <c r="I44" s="20">
        <v>1</v>
      </c>
      <c r="J44" s="20">
        <v>1</v>
      </c>
      <c r="K44" s="18"/>
    </row>
    <row r="45" spans="1:13" s="16" customFormat="1" ht="38.25" x14ac:dyDescent="0.2">
      <c r="A45" s="55">
        <v>101</v>
      </c>
      <c r="B45" s="17" t="s">
        <v>17</v>
      </c>
      <c r="C45" s="17" t="s">
        <v>527</v>
      </c>
      <c r="D45" s="173" t="s">
        <v>884</v>
      </c>
      <c r="E45" s="17" t="s">
        <v>51</v>
      </c>
      <c r="F45" s="102" t="s">
        <v>528</v>
      </c>
      <c r="G45" s="221" t="s">
        <v>725</v>
      </c>
      <c r="H45" s="20">
        <v>1</v>
      </c>
      <c r="I45" s="20">
        <v>1</v>
      </c>
      <c r="J45" s="20">
        <v>1</v>
      </c>
      <c r="K45" s="17"/>
    </row>
    <row r="46" spans="1:13" s="16" customFormat="1" ht="38.25" x14ac:dyDescent="0.2">
      <c r="A46" s="55">
        <v>101</v>
      </c>
      <c r="B46" s="17" t="s">
        <v>17</v>
      </c>
      <c r="C46" s="17" t="s">
        <v>75</v>
      </c>
      <c r="D46" s="173" t="s">
        <v>884</v>
      </c>
      <c r="E46" s="17" t="s">
        <v>51</v>
      </c>
      <c r="F46" s="102" t="s">
        <v>528</v>
      </c>
      <c r="G46" s="221" t="s">
        <v>725</v>
      </c>
      <c r="H46" s="20">
        <v>1</v>
      </c>
      <c r="I46" s="20">
        <v>1</v>
      </c>
      <c r="J46" s="20">
        <v>1</v>
      </c>
      <c r="K46" s="17"/>
    </row>
    <row r="47" spans="1:13" s="16" customFormat="1" ht="25.5" x14ac:dyDescent="0.2">
      <c r="A47" s="55">
        <v>101</v>
      </c>
      <c r="B47" s="17" t="s">
        <v>17</v>
      </c>
      <c r="C47" s="17" t="s">
        <v>76</v>
      </c>
      <c r="D47" s="173" t="s">
        <v>884</v>
      </c>
      <c r="E47" s="17" t="s">
        <v>51</v>
      </c>
      <c r="F47" s="102" t="s">
        <v>529</v>
      </c>
      <c r="G47" s="212" t="s">
        <v>726</v>
      </c>
      <c r="H47" s="20">
        <v>1</v>
      </c>
      <c r="I47" s="20">
        <v>1</v>
      </c>
      <c r="J47" s="20">
        <v>1</v>
      </c>
      <c r="K47" s="17"/>
    </row>
    <row r="48" spans="1:13" s="16" customFormat="1" ht="38.25" x14ac:dyDescent="0.2">
      <c r="A48" s="55">
        <v>101</v>
      </c>
      <c r="B48" s="17" t="s">
        <v>17</v>
      </c>
      <c r="C48" s="17" t="s">
        <v>77</v>
      </c>
      <c r="D48" s="173" t="s">
        <v>884</v>
      </c>
      <c r="E48" s="17" t="s">
        <v>51</v>
      </c>
      <c r="F48" s="102" t="s">
        <v>530</v>
      </c>
      <c r="G48" s="221" t="s">
        <v>727</v>
      </c>
      <c r="H48" s="20">
        <v>1</v>
      </c>
      <c r="I48" s="20">
        <v>1</v>
      </c>
      <c r="J48" s="20">
        <v>1</v>
      </c>
      <c r="K48" s="17"/>
    </row>
    <row r="49" spans="1:12" s="16" customFormat="1" ht="25.5" x14ac:dyDescent="0.2">
      <c r="A49" s="55">
        <v>101</v>
      </c>
      <c r="B49" s="17" t="s">
        <v>17</v>
      </c>
      <c r="C49" s="17" t="s">
        <v>78</v>
      </c>
      <c r="D49" s="173" t="s">
        <v>884</v>
      </c>
      <c r="E49" s="17" t="s">
        <v>51</v>
      </c>
      <c r="F49" s="102" t="s">
        <v>529</v>
      </c>
      <c r="G49" s="212" t="s">
        <v>726</v>
      </c>
      <c r="H49" s="20">
        <v>1</v>
      </c>
      <c r="I49" s="20">
        <v>1</v>
      </c>
      <c r="J49" s="20">
        <v>1</v>
      </c>
      <c r="K49" s="17"/>
    </row>
    <row r="50" spans="1:12" s="16" customFormat="1" ht="25.5" x14ac:dyDescent="0.2">
      <c r="A50" s="55">
        <v>101</v>
      </c>
      <c r="B50" s="17" t="s">
        <v>17</v>
      </c>
      <c r="C50" s="18" t="s">
        <v>79</v>
      </c>
      <c r="D50" s="173" t="s">
        <v>884</v>
      </c>
      <c r="E50" s="17" t="s">
        <v>51</v>
      </c>
      <c r="F50" s="17" t="s">
        <v>80</v>
      </c>
      <c r="G50" s="24">
        <v>44385</v>
      </c>
      <c r="H50" s="20">
        <v>1</v>
      </c>
      <c r="I50" s="20">
        <v>1</v>
      </c>
      <c r="J50" s="20">
        <v>1</v>
      </c>
      <c r="K50" s="17"/>
    </row>
    <row r="51" spans="1:12" s="219" customFormat="1" ht="25.5" x14ac:dyDescent="0.2">
      <c r="A51" s="216">
        <v>101</v>
      </c>
      <c r="B51" s="217" t="s">
        <v>17</v>
      </c>
      <c r="C51" s="217" t="s">
        <v>81</v>
      </c>
      <c r="D51" s="173" t="s">
        <v>884</v>
      </c>
      <c r="E51" s="217" t="s">
        <v>51</v>
      </c>
      <c r="F51" s="217" t="s">
        <v>537</v>
      </c>
      <c r="G51" s="224">
        <v>44400</v>
      </c>
      <c r="H51" s="218">
        <v>1</v>
      </c>
      <c r="I51" s="218">
        <v>1</v>
      </c>
      <c r="J51" s="218">
        <v>1</v>
      </c>
      <c r="K51" s="217"/>
      <c r="L51" s="220"/>
    </row>
    <row r="52" spans="1:12" s="219" customFormat="1" ht="51" x14ac:dyDescent="0.2">
      <c r="A52" s="216">
        <v>101</v>
      </c>
      <c r="B52" s="217" t="s">
        <v>17</v>
      </c>
      <c r="C52" s="217" t="s">
        <v>82</v>
      </c>
      <c r="D52" s="217" t="s">
        <v>27</v>
      </c>
      <c r="E52" s="217" t="s">
        <v>83</v>
      </c>
      <c r="F52" s="217" t="s">
        <v>84</v>
      </c>
      <c r="G52" s="224" t="s">
        <v>728</v>
      </c>
      <c r="H52" s="218">
        <v>1</v>
      </c>
      <c r="I52" s="218">
        <v>1</v>
      </c>
      <c r="J52" s="218">
        <v>1</v>
      </c>
      <c r="K52" s="225"/>
    </row>
    <row r="53" spans="1:12" s="16" customFormat="1" ht="25.5" x14ac:dyDescent="0.2">
      <c r="A53" s="55">
        <v>101</v>
      </c>
      <c r="B53" s="17" t="s">
        <v>17</v>
      </c>
      <c r="C53" s="18" t="s">
        <v>85</v>
      </c>
      <c r="D53" s="18" t="s">
        <v>23</v>
      </c>
      <c r="E53" s="17" t="s">
        <v>86</v>
      </c>
      <c r="F53" s="17" t="s">
        <v>86</v>
      </c>
      <c r="G53" s="21">
        <v>78.88</v>
      </c>
      <c r="H53" s="20">
        <v>1</v>
      </c>
      <c r="I53" s="20">
        <v>1</v>
      </c>
      <c r="J53" s="20">
        <v>1</v>
      </c>
      <c r="K53" s="21"/>
    </row>
    <row r="54" spans="1:12" s="219" customFormat="1" ht="25.5" x14ac:dyDescent="0.2">
      <c r="A54" s="216">
        <v>101</v>
      </c>
      <c r="B54" s="217" t="s">
        <v>17</v>
      </c>
      <c r="C54" s="217" t="s">
        <v>87</v>
      </c>
      <c r="D54" s="217" t="s">
        <v>27</v>
      </c>
      <c r="E54" s="217" t="s">
        <v>51</v>
      </c>
      <c r="F54" s="217" t="s">
        <v>52</v>
      </c>
      <c r="G54" s="213" t="s">
        <v>729</v>
      </c>
      <c r="H54" s="218">
        <v>1</v>
      </c>
      <c r="I54" s="218">
        <v>1</v>
      </c>
      <c r="J54" s="218">
        <v>1</v>
      </c>
      <c r="K54" s="217"/>
    </row>
    <row r="55" spans="1:12" s="16" customFormat="1" ht="25.5" x14ac:dyDescent="0.2">
      <c r="A55" s="55">
        <v>101</v>
      </c>
      <c r="B55" s="17" t="s">
        <v>17</v>
      </c>
      <c r="C55" s="18" t="s">
        <v>88</v>
      </c>
      <c r="D55" s="18" t="s">
        <v>27</v>
      </c>
      <c r="E55" s="17" t="s">
        <v>89</v>
      </c>
      <c r="F55" s="18" t="s">
        <v>89</v>
      </c>
      <c r="G55" s="212" t="s">
        <v>730</v>
      </c>
      <c r="H55" s="20">
        <v>1</v>
      </c>
      <c r="I55" s="20">
        <v>1</v>
      </c>
      <c r="J55" s="20">
        <v>1</v>
      </c>
      <c r="K55" s="17"/>
    </row>
    <row r="56" spans="1:12" s="16" customFormat="1" ht="25.5" x14ac:dyDescent="0.2">
      <c r="A56" s="55">
        <v>101</v>
      </c>
      <c r="B56" s="17" t="s">
        <v>17</v>
      </c>
      <c r="C56" s="18" t="s">
        <v>90</v>
      </c>
      <c r="D56" s="173" t="s">
        <v>884</v>
      </c>
      <c r="E56" s="17" t="s">
        <v>91</v>
      </c>
      <c r="F56" s="17" t="s">
        <v>91</v>
      </c>
      <c r="G56" s="212" t="s">
        <v>731</v>
      </c>
      <c r="H56" s="20">
        <v>1</v>
      </c>
      <c r="I56" s="20">
        <v>1</v>
      </c>
      <c r="J56" s="20">
        <v>1</v>
      </c>
      <c r="K56" s="17"/>
    </row>
    <row r="57" spans="1:12" s="16" customFormat="1" ht="38.25" x14ac:dyDescent="0.2">
      <c r="A57" s="55">
        <v>101</v>
      </c>
      <c r="B57" s="17" t="s">
        <v>17</v>
      </c>
      <c r="C57" s="18" t="s">
        <v>92</v>
      </c>
      <c r="D57" s="17" t="s">
        <v>27</v>
      </c>
      <c r="E57" s="17" t="s">
        <v>93</v>
      </c>
      <c r="F57" s="17" t="s">
        <v>94</v>
      </c>
      <c r="G57" s="21">
        <v>3527</v>
      </c>
      <c r="H57" s="20">
        <v>1</v>
      </c>
      <c r="I57" s="20">
        <v>1</v>
      </c>
      <c r="J57" s="20">
        <v>1</v>
      </c>
      <c r="K57" s="17"/>
    </row>
    <row r="58" spans="1:12" s="16" customFormat="1" ht="38.25" x14ac:dyDescent="0.2">
      <c r="A58" s="55">
        <v>101</v>
      </c>
      <c r="B58" s="17" t="s">
        <v>17</v>
      </c>
      <c r="C58" s="18" t="s">
        <v>95</v>
      </c>
      <c r="D58" s="17" t="s">
        <v>23</v>
      </c>
      <c r="E58" s="176" t="s">
        <v>885</v>
      </c>
      <c r="F58" s="17" t="s">
        <v>538</v>
      </c>
      <c r="G58" s="221" t="s">
        <v>732</v>
      </c>
      <c r="H58" s="20">
        <v>1</v>
      </c>
      <c r="I58" s="20">
        <v>1</v>
      </c>
      <c r="J58" s="20">
        <v>0</v>
      </c>
      <c r="K58" s="17"/>
    </row>
    <row r="59" spans="1:12" s="16" customFormat="1" ht="25.5" x14ac:dyDescent="0.2">
      <c r="A59" s="55">
        <v>101</v>
      </c>
      <c r="B59" s="17" t="s">
        <v>17</v>
      </c>
      <c r="C59" s="18" t="s">
        <v>96</v>
      </c>
      <c r="D59" s="17" t="s">
        <v>23</v>
      </c>
      <c r="E59" s="17" t="s">
        <v>97</v>
      </c>
      <c r="F59" s="17" t="s">
        <v>97</v>
      </c>
      <c r="G59" s="21">
        <v>1701</v>
      </c>
      <c r="H59" s="20">
        <v>1</v>
      </c>
      <c r="I59" s="20">
        <v>1</v>
      </c>
      <c r="J59" s="20">
        <v>1</v>
      </c>
      <c r="K59" s="17"/>
    </row>
    <row r="60" spans="1:12" s="59" customFormat="1" ht="25.5" x14ac:dyDescent="0.2">
      <c r="A60" s="161">
        <v>101</v>
      </c>
      <c r="B60" s="18" t="s">
        <v>17</v>
      </c>
      <c r="C60" s="18" t="s">
        <v>539</v>
      </c>
      <c r="D60" s="18" t="s">
        <v>532</v>
      </c>
      <c r="E60" s="18" t="s">
        <v>167</v>
      </c>
      <c r="F60" s="18" t="s">
        <v>168</v>
      </c>
      <c r="G60" s="18">
        <v>3131</v>
      </c>
      <c r="H60" s="20">
        <v>1</v>
      </c>
      <c r="I60" s="20">
        <v>1</v>
      </c>
      <c r="J60" s="20">
        <v>1</v>
      </c>
      <c r="K60" s="54"/>
    </row>
    <row r="61" spans="1:12" s="59" customFormat="1" ht="57.75" customHeight="1" x14ac:dyDescent="0.2">
      <c r="A61" s="161">
        <v>101</v>
      </c>
      <c r="B61" s="18" t="s">
        <v>17</v>
      </c>
      <c r="C61" s="18" t="s">
        <v>540</v>
      </c>
      <c r="D61" s="18" t="s">
        <v>23</v>
      </c>
      <c r="E61" s="18" t="s">
        <v>51</v>
      </c>
      <c r="F61" s="18" t="s">
        <v>51</v>
      </c>
      <c r="G61" s="173" t="s">
        <v>718</v>
      </c>
      <c r="H61" s="20">
        <v>1</v>
      </c>
      <c r="I61" s="20">
        <v>1</v>
      </c>
      <c r="J61" s="20">
        <v>1</v>
      </c>
      <c r="K61" s="54"/>
    </row>
    <row r="62" spans="1:12" s="59" customFormat="1" ht="25.5" x14ac:dyDescent="0.2">
      <c r="A62" s="161">
        <v>101</v>
      </c>
      <c r="B62" s="18" t="s">
        <v>17</v>
      </c>
      <c r="C62" s="18" t="s">
        <v>169</v>
      </c>
      <c r="D62" s="18" t="s">
        <v>532</v>
      </c>
      <c r="E62" s="18" t="s">
        <v>51</v>
      </c>
      <c r="F62" s="18" t="s">
        <v>533</v>
      </c>
      <c r="G62" s="173" t="s">
        <v>733</v>
      </c>
      <c r="H62" s="20">
        <v>1</v>
      </c>
      <c r="I62" s="20">
        <v>1</v>
      </c>
      <c r="J62" s="20">
        <v>1</v>
      </c>
      <c r="K62" s="54"/>
    </row>
    <row r="63" spans="1:12" s="59" customFormat="1" ht="38.25" x14ac:dyDescent="0.2">
      <c r="A63" s="78">
        <v>101</v>
      </c>
      <c r="B63" s="84" t="s">
        <v>17</v>
      </c>
      <c r="C63" s="84" t="s">
        <v>647</v>
      </c>
      <c r="D63" s="177" t="s">
        <v>23</v>
      </c>
      <c r="E63" s="79" t="s">
        <v>51</v>
      </c>
      <c r="F63" s="78" t="s">
        <v>216</v>
      </c>
      <c r="G63" s="226">
        <v>29</v>
      </c>
      <c r="H63" s="77">
        <v>1</v>
      </c>
      <c r="I63" s="77">
        <v>1</v>
      </c>
      <c r="J63" s="77">
        <v>1</v>
      </c>
      <c r="K63" s="84"/>
    </row>
    <row r="64" spans="1:12" s="219" customFormat="1" ht="74.45" customHeight="1" x14ac:dyDescent="0.2">
      <c r="A64" s="216">
        <v>101</v>
      </c>
      <c r="B64" s="217" t="s">
        <v>17</v>
      </c>
      <c r="C64" s="217" t="s">
        <v>98</v>
      </c>
      <c r="D64" s="217" t="s">
        <v>27</v>
      </c>
      <c r="E64" s="227" t="s">
        <v>99</v>
      </c>
      <c r="F64" s="228" t="s">
        <v>100</v>
      </c>
      <c r="G64" s="229" t="s">
        <v>734</v>
      </c>
      <c r="H64" s="218">
        <v>1</v>
      </c>
      <c r="I64" s="218">
        <v>1</v>
      </c>
      <c r="J64" s="218">
        <v>1</v>
      </c>
      <c r="K64" s="217"/>
      <c r="L64" s="220"/>
    </row>
    <row r="65" spans="1:13" s="16" customFormat="1" ht="38.25" x14ac:dyDescent="0.2">
      <c r="A65" s="55">
        <v>101</v>
      </c>
      <c r="B65" s="17" t="s">
        <v>17</v>
      </c>
      <c r="C65" s="18" t="s">
        <v>101</v>
      </c>
      <c r="D65" s="17" t="s">
        <v>23</v>
      </c>
      <c r="E65" s="26" t="s">
        <v>102</v>
      </c>
      <c r="F65" s="27" t="s">
        <v>103</v>
      </c>
      <c r="G65" s="230" t="s">
        <v>720</v>
      </c>
      <c r="H65" s="20">
        <v>1</v>
      </c>
      <c r="I65" s="20">
        <v>1</v>
      </c>
      <c r="J65" s="20">
        <v>1</v>
      </c>
      <c r="K65" s="17"/>
    </row>
    <row r="66" spans="1:13" s="16" customFormat="1" ht="30" customHeight="1" x14ac:dyDescent="0.2">
      <c r="A66" s="435" t="s">
        <v>104</v>
      </c>
      <c r="B66" s="435"/>
      <c r="C66" s="435"/>
      <c r="D66" s="435"/>
      <c r="E66" s="435"/>
      <c r="F66" s="435"/>
      <c r="G66" s="435"/>
      <c r="H66" s="29">
        <f>SUM(H16:H65)</f>
        <v>59</v>
      </c>
      <c r="I66" s="29">
        <f>SUM(I16:I65)</f>
        <v>59</v>
      </c>
      <c r="J66" s="29">
        <f>SUM(J16:J65)</f>
        <v>57</v>
      </c>
      <c r="K66" s="30"/>
    </row>
    <row r="67" spans="1:13" s="16" customFormat="1" ht="24" customHeight="1" x14ac:dyDescent="0.2">
      <c r="A67" s="436" t="s">
        <v>644</v>
      </c>
      <c r="B67" s="437"/>
      <c r="C67" s="437"/>
      <c r="D67" s="437"/>
      <c r="E67" s="437"/>
      <c r="F67" s="437"/>
      <c r="G67" s="437"/>
      <c r="H67" s="437"/>
      <c r="I67" s="437"/>
      <c r="J67" s="437"/>
      <c r="K67" s="438"/>
    </row>
    <row r="68" spans="1:13" s="31" customFormat="1" ht="16.5" customHeight="1" x14ac:dyDescent="0.2">
      <c r="A68" s="32"/>
      <c r="B68" s="32"/>
      <c r="C68" s="32"/>
      <c r="D68" s="32"/>
      <c r="E68" s="32"/>
      <c r="F68" s="32"/>
      <c r="G68" s="32"/>
      <c r="H68" s="33"/>
      <c r="I68" s="33"/>
      <c r="J68" s="34"/>
      <c r="K68" s="35"/>
    </row>
    <row r="69" spans="1:13" ht="16.5" customHeight="1" x14ac:dyDescent="0.2">
      <c r="A69" s="32"/>
      <c r="B69" s="32"/>
      <c r="C69" s="32"/>
      <c r="D69" s="32"/>
      <c r="E69" s="32"/>
      <c r="F69" s="32"/>
      <c r="G69" s="32"/>
      <c r="H69" s="33"/>
      <c r="I69" s="33"/>
      <c r="J69" s="42"/>
      <c r="K69" s="42"/>
    </row>
    <row r="70" spans="1:13" ht="89.25" x14ac:dyDescent="0.2">
      <c r="A70" s="119" t="s">
        <v>106</v>
      </c>
      <c r="B70" s="119" t="s">
        <v>105</v>
      </c>
      <c r="C70" s="165" t="s">
        <v>621</v>
      </c>
      <c r="D70" s="36"/>
      <c r="E70" s="18" t="s">
        <v>51</v>
      </c>
      <c r="F70" s="174" t="s">
        <v>700</v>
      </c>
      <c r="G70" s="212" t="s">
        <v>735</v>
      </c>
      <c r="H70" s="20">
        <v>10</v>
      </c>
      <c r="I70" s="20">
        <v>10</v>
      </c>
      <c r="J70" s="20">
        <v>10</v>
      </c>
      <c r="K70" s="37"/>
    </row>
    <row r="71" spans="1:13" ht="25.5" x14ac:dyDescent="0.2">
      <c r="A71" s="119" t="s">
        <v>106</v>
      </c>
      <c r="B71" s="119" t="s">
        <v>105</v>
      </c>
      <c r="C71" s="122" t="s">
        <v>107</v>
      </c>
      <c r="D71" s="36" t="s">
        <v>19</v>
      </c>
      <c r="E71" s="18" t="s">
        <v>51</v>
      </c>
      <c r="F71" s="197" t="s">
        <v>604</v>
      </c>
      <c r="G71" s="338">
        <v>44286</v>
      </c>
      <c r="H71" s="162">
        <v>10</v>
      </c>
      <c r="I71" s="162">
        <v>10</v>
      </c>
      <c r="J71" s="162">
        <v>10</v>
      </c>
      <c r="K71" s="37"/>
      <c r="L71" s="333"/>
      <c r="M71" s="333"/>
    </row>
    <row r="72" spans="1:13" ht="55.5" customHeight="1" x14ac:dyDescent="0.2">
      <c r="A72" s="119" t="s">
        <v>106</v>
      </c>
      <c r="B72" s="119" t="s">
        <v>105</v>
      </c>
      <c r="C72" s="122" t="s">
        <v>642</v>
      </c>
      <c r="D72" s="36" t="s">
        <v>27</v>
      </c>
      <c r="E72" s="40" t="s">
        <v>108</v>
      </c>
      <c r="F72" s="198" t="s">
        <v>641</v>
      </c>
      <c r="G72" s="231" t="s">
        <v>736</v>
      </c>
      <c r="H72" s="162">
        <v>10</v>
      </c>
      <c r="I72" s="162">
        <v>10</v>
      </c>
      <c r="J72" s="162">
        <v>10</v>
      </c>
      <c r="K72" s="37"/>
      <c r="L72" s="179"/>
    </row>
    <row r="73" spans="1:13" ht="25.5" x14ac:dyDescent="0.2">
      <c r="A73" s="119" t="s">
        <v>106</v>
      </c>
      <c r="B73" s="119" t="s">
        <v>105</v>
      </c>
      <c r="C73" s="122" t="s">
        <v>531</v>
      </c>
      <c r="D73" s="36" t="s">
        <v>19</v>
      </c>
      <c r="E73" s="40" t="s">
        <v>51</v>
      </c>
      <c r="F73" s="198" t="s">
        <v>558</v>
      </c>
      <c r="G73" s="339">
        <v>44292</v>
      </c>
      <c r="H73" s="162">
        <v>10</v>
      </c>
      <c r="I73" s="162">
        <v>10</v>
      </c>
      <c r="J73" s="162">
        <v>10</v>
      </c>
      <c r="K73" s="37"/>
      <c r="L73" s="333"/>
      <c r="M73" s="333"/>
    </row>
    <row r="74" spans="1:13" ht="28.5" customHeight="1" x14ac:dyDescent="0.2">
      <c r="A74" s="429" t="s">
        <v>109</v>
      </c>
      <c r="B74" s="430"/>
      <c r="C74" s="430"/>
      <c r="D74" s="430"/>
      <c r="E74" s="430"/>
      <c r="F74" s="430"/>
      <c r="G74" s="431"/>
      <c r="H74" s="43">
        <f>SUM(H70:H73)</f>
        <v>40</v>
      </c>
      <c r="I74" s="43">
        <f>SUM(I70:I73)</f>
        <v>40</v>
      </c>
      <c r="J74" s="43">
        <f>SUM(J70:J73)</f>
        <v>40</v>
      </c>
      <c r="K74" s="397"/>
    </row>
    <row r="78" spans="1:13" ht="20.100000000000001" customHeight="1" x14ac:dyDescent="0.2">
      <c r="F78" s="421" t="s">
        <v>956</v>
      </c>
      <c r="G78" s="421"/>
      <c r="H78" s="415">
        <v>59</v>
      </c>
      <c r="I78" s="416">
        <v>57</v>
      </c>
      <c r="J78" s="417">
        <f>I78/H78</f>
        <v>0.96610169491525422</v>
      </c>
    </row>
    <row r="79" spans="1:13" ht="20.100000000000001" customHeight="1" x14ac:dyDescent="0.2">
      <c r="F79" s="421" t="s">
        <v>957</v>
      </c>
      <c r="G79" s="421"/>
      <c r="H79" s="415">
        <v>40</v>
      </c>
      <c r="I79" s="416">
        <v>40</v>
      </c>
      <c r="J79" s="417">
        <f t="shared" ref="J79:J80" si="0">I79/H79</f>
        <v>1</v>
      </c>
    </row>
    <row r="80" spans="1:13" ht="20.100000000000001" customHeight="1" x14ac:dyDescent="0.2">
      <c r="F80" s="422" t="s">
        <v>958</v>
      </c>
      <c r="G80" s="422"/>
      <c r="H80" s="412">
        <f>SUM(H78:H79)</f>
        <v>99</v>
      </c>
      <c r="I80" s="413">
        <f>SUM(I78:I79)</f>
        <v>97</v>
      </c>
      <c r="J80" s="414">
        <f t="shared" si="0"/>
        <v>0.97979797979797978</v>
      </c>
    </row>
  </sheetData>
  <mergeCells count="15">
    <mergeCell ref="F78:G78"/>
    <mergeCell ref="F79:G79"/>
    <mergeCell ref="F80:G80"/>
    <mergeCell ref="A1:K1"/>
    <mergeCell ref="A9:J9"/>
    <mergeCell ref="A2:J2"/>
    <mergeCell ref="A4:K4"/>
    <mergeCell ref="A5:K5"/>
    <mergeCell ref="A7:J7"/>
    <mergeCell ref="A74:G74"/>
    <mergeCell ref="A10:J10"/>
    <mergeCell ref="A15:K15"/>
    <mergeCell ref="A66:G66"/>
    <mergeCell ref="A67:K67"/>
    <mergeCell ref="A11:K11"/>
  </mergeCells>
  <pageMargins left="0" right="0" top="0.55118110236220474" bottom="0.47244094488188981" header="0.23622047244094491" footer="0.19685039370078741"/>
  <pageSetup paperSize="9" scale="80" fitToWidth="0" fitToHeight="0" orientation="landscape" r:id="rId1"/>
  <headerFooter alignWithMargins="0">
    <oddFooter>Pagina &amp;P di &amp;N</oddFooter>
  </headerFooter>
  <rowBreaks count="2" manualBreakCount="2">
    <brk id="13" max="16383" man="1"/>
    <brk id="66" max="16383" man="1"/>
  </rowBreaks>
  <drawing r:id="rId2"/>
  <legacyDrawing r:id="rId3"/>
  <oleObjects>
    <mc:AlternateContent xmlns:mc="http://schemas.openxmlformats.org/markup-compatibility/2006">
      <mc:Choice Requires="x14">
        <oleObject progId="Acrobat Document" dvAspect="DVASPECT_ICON" shapeId="13313" r:id="rId4">
          <objectPr defaultSize="0" autoPict="0" r:id="rId5">
            <anchor moveWithCells="1">
              <from>
                <xdr:col>10</xdr:col>
                <xdr:colOff>57150</xdr:colOff>
                <xdr:row>69</xdr:row>
                <xdr:rowOff>295275</xdr:rowOff>
              </from>
              <to>
                <xdr:col>10</xdr:col>
                <xdr:colOff>704850</xdr:colOff>
                <xdr:row>69</xdr:row>
                <xdr:rowOff>981075</xdr:rowOff>
              </to>
            </anchor>
          </objectPr>
        </oleObject>
      </mc:Choice>
      <mc:Fallback>
        <oleObject progId="Acrobat Document" dvAspect="DVASPECT_ICON" shapeId="13313" r:id="rId4"/>
      </mc:Fallback>
    </mc:AlternateContent>
    <mc:AlternateContent xmlns:mc="http://schemas.openxmlformats.org/markup-compatibility/2006">
      <mc:Choice Requires="x14">
        <oleObject progId="Acrobat Document" dvAspect="DVASPECT_ICON" shapeId="13314" r:id="rId6">
          <objectPr defaultSize="0" autoPict="0" r:id="rId7">
            <anchor moveWithCells="1">
              <from>
                <xdr:col>10</xdr:col>
                <xdr:colOff>47625</xdr:colOff>
                <xdr:row>71</xdr:row>
                <xdr:rowOff>47625</xdr:rowOff>
              </from>
              <to>
                <xdr:col>10</xdr:col>
                <xdr:colOff>714375</xdr:colOff>
                <xdr:row>71</xdr:row>
                <xdr:rowOff>609600</xdr:rowOff>
              </to>
            </anchor>
          </objectPr>
        </oleObject>
      </mc:Choice>
      <mc:Fallback>
        <oleObject progId="Acrobat Document" dvAspect="DVASPECT_ICON" shapeId="13314" r:id="rId6"/>
      </mc:Fallback>
    </mc:AlternateContent>
    <mc:AlternateContent xmlns:mc="http://schemas.openxmlformats.org/markup-compatibility/2006">
      <mc:Choice Requires="x14">
        <oleObject progId="Acrobat Document" dvAspect="DVASPECT_ICON" shapeId="13316" r:id="rId8">
          <objectPr defaultSize="0" autoPict="0" r:id="rId9">
            <anchor moveWithCells="1">
              <from>
                <xdr:col>10</xdr:col>
                <xdr:colOff>38100</xdr:colOff>
                <xdr:row>31</xdr:row>
                <xdr:rowOff>85725</xdr:rowOff>
              </from>
              <to>
                <xdr:col>10</xdr:col>
                <xdr:colOff>685800</xdr:colOff>
                <xdr:row>31</xdr:row>
                <xdr:rowOff>819150</xdr:rowOff>
              </to>
            </anchor>
          </objectPr>
        </oleObject>
      </mc:Choice>
      <mc:Fallback>
        <oleObject progId="Acrobat Document" dvAspect="DVASPECT_ICON" shapeId="13316" r:id="rId8"/>
      </mc:Fallback>
    </mc:AlternateContent>
    <mc:AlternateContent xmlns:mc="http://schemas.openxmlformats.org/markup-compatibility/2006">
      <mc:Choice Requires="x14">
        <oleObject progId="Acrobat Document" dvAspect="DVASPECT_ICON" shapeId="13317" r:id="rId10">
          <objectPr defaultSize="0" autoPict="0" r:id="rId11">
            <anchor moveWithCells="1">
              <from>
                <xdr:col>10</xdr:col>
                <xdr:colOff>9525</xdr:colOff>
                <xdr:row>36</xdr:row>
                <xdr:rowOff>142875</xdr:rowOff>
              </from>
              <to>
                <xdr:col>10</xdr:col>
                <xdr:colOff>714375</xdr:colOff>
                <xdr:row>36</xdr:row>
                <xdr:rowOff>828675</xdr:rowOff>
              </to>
            </anchor>
          </objectPr>
        </oleObject>
      </mc:Choice>
      <mc:Fallback>
        <oleObject progId="Acrobat Document" dvAspect="DVASPECT_ICON" shapeId="13317" r:id="rId10"/>
      </mc:Fallback>
    </mc:AlternateContent>
    <mc:AlternateContent xmlns:mc="http://schemas.openxmlformats.org/markup-compatibility/2006">
      <mc:Choice Requires="x14">
        <oleObject progId="Acrobat Document" dvAspect="DVASPECT_ICON" shapeId="13318" r:id="rId12">
          <objectPr defaultSize="0" autoPict="0" r:id="rId13">
            <anchor moveWithCells="1">
              <from>
                <xdr:col>10</xdr:col>
                <xdr:colOff>38100</xdr:colOff>
                <xdr:row>60</xdr:row>
                <xdr:rowOff>19050</xdr:rowOff>
              </from>
              <to>
                <xdr:col>10</xdr:col>
                <xdr:colOff>714375</xdr:colOff>
                <xdr:row>60</xdr:row>
                <xdr:rowOff>704850</xdr:rowOff>
              </to>
            </anchor>
          </objectPr>
        </oleObject>
      </mc:Choice>
      <mc:Fallback>
        <oleObject progId="Acrobat Document" dvAspect="DVASPECT_ICON" shapeId="13318" r:id="rId12"/>
      </mc:Fallback>
    </mc:AlternateContent>
  </oleObjec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sheetPr>
  <dimension ref="A1:N63"/>
  <sheetViews>
    <sheetView topLeftCell="A54" zoomScale="110" zoomScaleNormal="110" workbookViewId="0">
      <selection activeCell="A13" sqref="A13"/>
    </sheetView>
  </sheetViews>
  <sheetFormatPr defaultRowHeight="12.75" x14ac:dyDescent="0.2"/>
  <cols>
    <col min="1" max="1" width="9.140625" style="38" customWidth="1"/>
    <col min="2" max="2" width="14.7109375" style="38" customWidth="1"/>
    <col min="3" max="3" width="29.5703125" style="38" customWidth="1"/>
    <col min="4" max="4" width="18.5703125" style="1" customWidth="1"/>
    <col min="5" max="5" width="20.42578125" style="38" customWidth="1"/>
    <col min="6" max="6" width="26.5703125" style="45" customWidth="1"/>
    <col min="7" max="7" width="12.140625" style="46" customWidth="1"/>
    <col min="8" max="8" width="7.140625" style="46" customWidth="1"/>
    <col min="9" max="9" width="8.5703125" style="46" customWidth="1"/>
    <col min="10" max="10" width="7.140625" style="46" customWidth="1"/>
    <col min="11" max="11" width="27.85546875" style="46" customWidth="1"/>
    <col min="12" max="12" width="11.5703125" style="38" customWidth="1"/>
    <col min="13" max="16384" width="9.140625" style="38"/>
  </cols>
  <sheetData>
    <row r="1" spans="1:11" s="4" customFormat="1" ht="27" x14ac:dyDescent="0.3">
      <c r="A1" s="423" t="s">
        <v>110</v>
      </c>
      <c r="B1" s="423"/>
      <c r="C1" s="423"/>
      <c r="D1" s="423"/>
      <c r="E1" s="423"/>
      <c r="F1" s="423"/>
      <c r="G1" s="423"/>
      <c r="H1" s="423"/>
      <c r="I1" s="423"/>
      <c r="J1" s="423"/>
      <c r="K1" s="423"/>
    </row>
    <row r="2" spans="1:11" s="4" customFormat="1" ht="22.5" x14ac:dyDescent="0.3">
      <c r="A2" s="425" t="s">
        <v>1</v>
      </c>
      <c r="B2" s="425"/>
      <c r="C2" s="425"/>
      <c r="D2" s="425"/>
      <c r="E2" s="425"/>
      <c r="F2" s="425"/>
      <c r="G2" s="425"/>
      <c r="H2" s="425"/>
      <c r="I2" s="425"/>
      <c r="J2" s="425"/>
      <c r="K2" s="425"/>
    </row>
    <row r="3" spans="1:11" s="4" customFormat="1" ht="22.5" x14ac:dyDescent="0.3">
      <c r="A3" s="206"/>
      <c r="B3" s="206"/>
      <c r="C3" s="206"/>
      <c r="D3" s="5"/>
      <c r="E3" s="206"/>
      <c r="F3" s="47"/>
      <c r="G3" s="48"/>
      <c r="H3" s="48"/>
      <c r="I3" s="48"/>
      <c r="J3" s="48"/>
      <c r="K3" s="48"/>
    </row>
    <row r="4" spans="1:11" s="4" customFormat="1" ht="22.5" x14ac:dyDescent="0.3">
      <c r="A4" s="426" t="s">
        <v>111</v>
      </c>
      <c r="B4" s="426"/>
      <c r="C4" s="426"/>
      <c r="D4" s="426"/>
      <c r="E4" s="426"/>
      <c r="F4" s="426"/>
      <c r="G4" s="426"/>
      <c r="H4" s="426"/>
      <c r="I4" s="426"/>
      <c r="J4" s="426"/>
      <c r="K4" s="426"/>
    </row>
    <row r="5" spans="1:11" s="4" customFormat="1" ht="27" x14ac:dyDescent="0.3">
      <c r="A5" s="427" t="s">
        <v>562</v>
      </c>
      <c r="B5" s="427"/>
      <c r="C5" s="427"/>
      <c r="D5" s="427"/>
      <c r="E5" s="427"/>
      <c r="F5" s="427"/>
      <c r="G5" s="427"/>
      <c r="H5" s="427"/>
      <c r="I5" s="427"/>
      <c r="J5" s="427"/>
    </row>
    <row r="6" spans="1:11" s="4" customFormat="1" ht="27" x14ac:dyDescent="0.3">
      <c r="A6" s="207"/>
      <c r="B6" s="207"/>
      <c r="C6" s="207"/>
      <c r="D6" s="7"/>
      <c r="E6" s="207"/>
      <c r="F6" s="49"/>
      <c r="G6" s="50"/>
      <c r="H6" s="50"/>
      <c r="I6" s="50"/>
      <c r="J6" s="50"/>
      <c r="K6" s="50"/>
    </row>
    <row r="7" spans="1:11" s="9" customFormat="1" ht="19.5" x14ac:dyDescent="0.25">
      <c r="A7" s="428" t="s">
        <v>112</v>
      </c>
      <c r="B7" s="428"/>
      <c r="C7" s="428"/>
      <c r="D7" s="428"/>
      <c r="E7" s="428"/>
      <c r="F7" s="428"/>
      <c r="G7" s="428"/>
      <c r="H7" s="428"/>
      <c r="I7" s="428"/>
      <c r="J7" s="428"/>
      <c r="K7" s="428"/>
    </row>
    <row r="8" spans="1:11" s="9" customFormat="1" x14ac:dyDescent="0.2">
      <c r="D8" s="10"/>
      <c r="F8" s="51"/>
      <c r="G8" s="52"/>
      <c r="H8" s="52"/>
      <c r="I8" s="52"/>
      <c r="J8" s="52"/>
      <c r="K8" s="52"/>
    </row>
    <row r="9" spans="1:11" s="9" customFormat="1" ht="18" x14ac:dyDescent="0.25">
      <c r="A9" s="424" t="s">
        <v>4</v>
      </c>
      <c r="B9" s="424"/>
      <c r="C9" s="424"/>
      <c r="D9" s="424"/>
      <c r="E9" s="424"/>
      <c r="F9" s="424"/>
      <c r="G9" s="424"/>
      <c r="H9" s="424"/>
      <c r="I9" s="424"/>
      <c r="J9" s="424"/>
      <c r="K9" s="424"/>
    </row>
    <row r="10" spans="1:11" s="9" customFormat="1" ht="18" x14ac:dyDescent="0.25">
      <c r="A10" s="424" t="s">
        <v>113</v>
      </c>
      <c r="B10" s="424"/>
      <c r="C10" s="424"/>
      <c r="D10" s="424"/>
      <c r="E10" s="424"/>
      <c r="F10" s="424"/>
      <c r="G10" s="424"/>
      <c r="H10" s="424"/>
      <c r="I10" s="424"/>
      <c r="J10" s="424"/>
      <c r="K10" s="424"/>
    </row>
    <row r="11" spans="1:11" s="9" customFormat="1" ht="18" x14ac:dyDescent="0.25">
      <c r="A11" s="424" t="s">
        <v>114</v>
      </c>
      <c r="B11" s="424"/>
      <c r="C11" s="424"/>
      <c r="D11" s="424"/>
      <c r="E11" s="424"/>
      <c r="F11" s="424"/>
      <c r="G11" s="424"/>
      <c r="H11" s="424"/>
      <c r="I11" s="424"/>
      <c r="J11" s="424"/>
      <c r="K11" s="424"/>
    </row>
    <row r="12" spans="1:11" s="9" customFormat="1" ht="18" x14ac:dyDescent="0.25">
      <c r="A12" s="424" t="s">
        <v>960</v>
      </c>
      <c r="B12" s="424"/>
      <c r="C12" s="424"/>
      <c r="D12" s="424"/>
      <c r="E12" s="424"/>
      <c r="F12" s="424"/>
      <c r="G12" s="424"/>
      <c r="H12" s="424"/>
      <c r="I12" s="424"/>
      <c r="J12" s="424"/>
      <c r="K12" s="424"/>
    </row>
    <row r="14" spans="1:11" s="13" customFormat="1" ht="36" customHeight="1" x14ac:dyDescent="0.2">
      <c r="A14" s="14" t="s">
        <v>6</v>
      </c>
      <c r="B14" s="14" t="s">
        <v>7</v>
      </c>
      <c r="C14" s="14" t="s">
        <v>8</v>
      </c>
      <c r="D14" s="14" t="s">
        <v>115</v>
      </c>
      <c r="E14" s="14" t="s">
        <v>10</v>
      </c>
      <c r="F14" s="14" t="s">
        <v>11</v>
      </c>
      <c r="G14" s="14" t="s">
        <v>563</v>
      </c>
      <c r="H14" s="14" t="s">
        <v>12</v>
      </c>
      <c r="I14" s="14" t="s">
        <v>13</v>
      </c>
      <c r="J14" s="14" t="s">
        <v>14</v>
      </c>
      <c r="K14" s="14" t="s">
        <v>15</v>
      </c>
    </row>
    <row r="15" spans="1:11" s="13" customFormat="1" ht="24.75" customHeight="1" x14ac:dyDescent="0.2">
      <c r="A15" s="432" t="s">
        <v>16</v>
      </c>
      <c r="B15" s="433"/>
      <c r="C15" s="433"/>
      <c r="D15" s="433"/>
      <c r="E15" s="433"/>
      <c r="F15" s="433"/>
      <c r="G15" s="433"/>
      <c r="H15" s="433"/>
      <c r="I15" s="433"/>
      <c r="J15" s="433"/>
      <c r="K15" s="434"/>
    </row>
    <row r="16" spans="1:11" s="13" customFormat="1" ht="38.25" x14ac:dyDescent="0.2">
      <c r="A16" s="17">
        <v>102</v>
      </c>
      <c r="B16" s="17" t="s">
        <v>17</v>
      </c>
      <c r="C16" s="53" t="s">
        <v>116</v>
      </c>
      <c r="D16" s="17" t="s">
        <v>117</v>
      </c>
      <c r="E16" s="17" t="s">
        <v>51</v>
      </c>
      <c r="F16" s="18" t="s">
        <v>191</v>
      </c>
      <c r="G16" s="53" t="s">
        <v>737</v>
      </c>
      <c r="H16" s="54">
        <v>3</v>
      </c>
      <c r="I16" s="54">
        <v>3</v>
      </c>
      <c r="J16" s="54">
        <v>3</v>
      </c>
      <c r="K16" s="232" t="s">
        <v>738</v>
      </c>
    </row>
    <row r="17" spans="1:12" s="16" customFormat="1" ht="38.25" x14ac:dyDescent="0.2">
      <c r="A17" s="17">
        <v>102</v>
      </c>
      <c r="B17" s="17" t="s">
        <v>17</v>
      </c>
      <c r="C17" s="17" t="s">
        <v>118</v>
      </c>
      <c r="D17" s="17" t="s">
        <v>117</v>
      </c>
      <c r="E17" s="17" t="s">
        <v>51</v>
      </c>
      <c r="F17" s="18" t="s">
        <v>191</v>
      </c>
      <c r="G17" s="55" t="s">
        <v>737</v>
      </c>
      <c r="H17" s="374">
        <v>5</v>
      </c>
      <c r="I17" s="374">
        <v>5</v>
      </c>
      <c r="J17" s="54">
        <v>5</v>
      </c>
      <c r="K17" s="232" t="s">
        <v>739</v>
      </c>
      <c r="L17" s="332"/>
    </row>
    <row r="18" spans="1:12" s="16" customFormat="1" ht="38.25" x14ac:dyDescent="0.2">
      <c r="A18" s="17">
        <v>102</v>
      </c>
      <c r="B18" s="17" t="s">
        <v>17</v>
      </c>
      <c r="C18" s="17" t="s">
        <v>119</v>
      </c>
      <c r="D18" s="17" t="s">
        <v>117</v>
      </c>
      <c r="E18" s="17" t="s">
        <v>51</v>
      </c>
      <c r="F18" s="17" t="s">
        <v>51</v>
      </c>
      <c r="G18" s="55" t="s">
        <v>737</v>
      </c>
      <c r="H18" s="374">
        <v>1</v>
      </c>
      <c r="I18" s="374">
        <v>1</v>
      </c>
      <c r="J18" s="54">
        <v>1</v>
      </c>
      <c r="K18" s="232" t="s">
        <v>740</v>
      </c>
    </row>
    <row r="19" spans="1:12" s="16" customFormat="1" ht="63.75" x14ac:dyDescent="0.2">
      <c r="A19" s="17">
        <v>102</v>
      </c>
      <c r="B19" s="17" t="s">
        <v>17</v>
      </c>
      <c r="C19" s="17" t="s">
        <v>120</v>
      </c>
      <c r="D19" s="17" t="s">
        <v>117</v>
      </c>
      <c r="E19" s="17" t="s">
        <v>51</v>
      </c>
      <c r="F19" s="17" t="s">
        <v>121</v>
      </c>
      <c r="G19" s="55" t="s">
        <v>737</v>
      </c>
      <c r="H19" s="374">
        <v>1</v>
      </c>
      <c r="I19" s="374">
        <v>1</v>
      </c>
      <c r="J19" s="54">
        <v>0</v>
      </c>
      <c r="K19" s="236" t="s">
        <v>900</v>
      </c>
      <c r="L19" s="332"/>
    </row>
    <row r="20" spans="1:12" s="16" customFormat="1" ht="38.25" x14ac:dyDescent="0.2">
      <c r="A20" s="17">
        <v>102</v>
      </c>
      <c r="B20" s="17" t="s">
        <v>17</v>
      </c>
      <c r="C20" s="17" t="s">
        <v>122</v>
      </c>
      <c r="D20" s="17" t="s">
        <v>123</v>
      </c>
      <c r="E20" s="17" t="s">
        <v>124</v>
      </c>
      <c r="F20" s="18" t="s">
        <v>125</v>
      </c>
      <c r="G20" s="56">
        <v>576587</v>
      </c>
      <c r="H20" s="374">
        <v>1</v>
      </c>
      <c r="I20" s="374">
        <v>1</v>
      </c>
      <c r="J20" s="54">
        <v>1</v>
      </c>
      <c r="K20" s="232" t="s">
        <v>741</v>
      </c>
    </row>
    <row r="21" spans="1:12" s="16" customFormat="1" ht="38.25" x14ac:dyDescent="0.2">
      <c r="A21" s="17">
        <v>102</v>
      </c>
      <c r="B21" s="17" t="s">
        <v>17</v>
      </c>
      <c r="C21" s="17" t="s">
        <v>126</v>
      </c>
      <c r="D21" s="17" t="s">
        <v>123</v>
      </c>
      <c r="E21" s="17" t="s">
        <v>127</v>
      </c>
      <c r="F21" s="18" t="s">
        <v>128</v>
      </c>
      <c r="G21" s="57">
        <v>3684</v>
      </c>
      <c r="H21" s="374">
        <v>1</v>
      </c>
      <c r="I21" s="374">
        <v>1</v>
      </c>
      <c r="J21" s="54">
        <v>1</v>
      </c>
      <c r="K21" s="232" t="s">
        <v>742</v>
      </c>
    </row>
    <row r="22" spans="1:12" s="16" customFormat="1" ht="76.5" customHeight="1" x14ac:dyDescent="0.2">
      <c r="A22" s="17">
        <v>102</v>
      </c>
      <c r="B22" s="17" t="s">
        <v>17</v>
      </c>
      <c r="C22" s="17" t="s">
        <v>129</v>
      </c>
      <c r="D22" s="17" t="s">
        <v>117</v>
      </c>
      <c r="E22" s="17" t="s">
        <v>130</v>
      </c>
      <c r="F22" s="17" t="s">
        <v>131</v>
      </c>
      <c r="G22" s="55" t="s">
        <v>737</v>
      </c>
      <c r="H22" s="374">
        <v>5</v>
      </c>
      <c r="I22" s="374">
        <v>5</v>
      </c>
      <c r="J22" s="54">
        <v>5</v>
      </c>
      <c r="K22" s="232" t="s">
        <v>743</v>
      </c>
    </row>
    <row r="23" spans="1:12" s="16" customFormat="1" ht="63.75" x14ac:dyDescent="0.2">
      <c r="A23" s="17">
        <v>102</v>
      </c>
      <c r="B23" s="17" t="s">
        <v>17</v>
      </c>
      <c r="C23" s="17" t="s">
        <v>132</v>
      </c>
      <c r="D23" s="17" t="s">
        <v>117</v>
      </c>
      <c r="E23" s="360" t="s">
        <v>133</v>
      </c>
      <c r="F23" s="18" t="s">
        <v>134</v>
      </c>
      <c r="G23" s="58" t="s">
        <v>737</v>
      </c>
      <c r="H23" s="374">
        <v>2</v>
      </c>
      <c r="I23" s="374">
        <v>2</v>
      </c>
      <c r="J23" s="54">
        <v>2</v>
      </c>
      <c r="K23" s="359" t="s">
        <v>744</v>
      </c>
      <c r="L23" s="332"/>
    </row>
    <row r="24" spans="1:12" s="16" customFormat="1" ht="111.75" customHeight="1" x14ac:dyDescent="0.2">
      <c r="A24" s="17">
        <v>102</v>
      </c>
      <c r="B24" s="17" t="s">
        <v>17</v>
      </c>
      <c r="C24" s="17" t="s">
        <v>135</v>
      </c>
      <c r="D24" s="17" t="s">
        <v>117</v>
      </c>
      <c r="E24" s="362" t="s">
        <v>136</v>
      </c>
      <c r="F24" s="18" t="s">
        <v>137</v>
      </c>
      <c r="G24" s="17" t="s">
        <v>737</v>
      </c>
      <c r="H24" s="374">
        <v>1</v>
      </c>
      <c r="I24" s="374">
        <v>1</v>
      </c>
      <c r="J24" s="54">
        <v>0</v>
      </c>
      <c r="K24" s="359" t="s">
        <v>895</v>
      </c>
      <c r="L24" s="332"/>
    </row>
    <row r="25" spans="1:12" s="16" customFormat="1" ht="44.25" customHeight="1" x14ac:dyDescent="0.2">
      <c r="A25" s="17">
        <v>102</v>
      </c>
      <c r="B25" s="17" t="s">
        <v>17</v>
      </c>
      <c r="C25" s="22" t="s">
        <v>138</v>
      </c>
      <c r="D25" s="22" t="s">
        <v>117</v>
      </c>
      <c r="E25" s="17" t="s">
        <v>139</v>
      </c>
      <c r="F25" s="22" t="s">
        <v>140</v>
      </c>
      <c r="G25" s="217">
        <v>87</v>
      </c>
      <c r="H25" s="375">
        <v>1</v>
      </c>
      <c r="I25" s="375">
        <v>1</v>
      </c>
      <c r="J25" s="233">
        <v>1</v>
      </c>
      <c r="K25" s="234" t="s">
        <v>745</v>
      </c>
    </row>
    <row r="26" spans="1:12" s="16" customFormat="1" ht="51" x14ac:dyDescent="0.2">
      <c r="A26" s="17">
        <v>102</v>
      </c>
      <c r="B26" s="17" t="s">
        <v>17</v>
      </c>
      <c r="C26" s="17" t="s">
        <v>141</v>
      </c>
      <c r="D26" s="17" t="s">
        <v>117</v>
      </c>
      <c r="E26" s="22" t="s">
        <v>142</v>
      </c>
      <c r="F26" s="18" t="s">
        <v>143</v>
      </c>
      <c r="G26" s="18">
        <v>85</v>
      </c>
      <c r="H26" s="374">
        <v>1</v>
      </c>
      <c r="I26" s="374">
        <v>1</v>
      </c>
      <c r="J26" s="54">
        <v>1</v>
      </c>
      <c r="K26" s="232" t="s">
        <v>746</v>
      </c>
    </row>
    <row r="27" spans="1:12" s="16" customFormat="1" ht="63.75" x14ac:dyDescent="0.2">
      <c r="A27" s="17">
        <v>102</v>
      </c>
      <c r="B27" s="17" t="s">
        <v>17</v>
      </c>
      <c r="C27" s="17" t="s">
        <v>144</v>
      </c>
      <c r="D27" s="17" t="s">
        <v>117</v>
      </c>
      <c r="E27" s="22" t="s">
        <v>145</v>
      </c>
      <c r="F27" s="22" t="s">
        <v>559</v>
      </c>
      <c r="G27" s="22">
        <v>430</v>
      </c>
      <c r="H27" s="374">
        <v>2</v>
      </c>
      <c r="I27" s="374">
        <v>2</v>
      </c>
      <c r="J27" s="54">
        <v>2</v>
      </c>
      <c r="K27" s="232" t="s">
        <v>747</v>
      </c>
    </row>
    <row r="28" spans="1:12" s="16" customFormat="1" ht="43.5" customHeight="1" x14ac:dyDescent="0.2">
      <c r="A28" s="17">
        <v>102</v>
      </c>
      <c r="B28" s="17" t="s">
        <v>17</v>
      </c>
      <c r="C28" s="17" t="s">
        <v>146</v>
      </c>
      <c r="D28" s="17" t="s">
        <v>117</v>
      </c>
      <c r="E28" s="18" t="s">
        <v>561</v>
      </c>
      <c r="F28" s="18" t="s">
        <v>560</v>
      </c>
      <c r="G28" s="235">
        <v>11200</v>
      </c>
      <c r="H28" s="374">
        <v>1</v>
      </c>
      <c r="I28" s="374">
        <v>1</v>
      </c>
      <c r="J28" s="54">
        <v>1</v>
      </c>
      <c r="K28" s="232" t="s">
        <v>748</v>
      </c>
    </row>
    <row r="29" spans="1:12" s="16" customFormat="1" ht="29.25" customHeight="1" x14ac:dyDescent="0.2">
      <c r="A29" s="17">
        <v>102</v>
      </c>
      <c r="B29" s="17" t="s">
        <v>17</v>
      </c>
      <c r="C29" s="17" t="s">
        <v>147</v>
      </c>
      <c r="D29" s="17" t="s">
        <v>117</v>
      </c>
      <c r="E29" s="22" t="s">
        <v>148</v>
      </c>
      <c r="F29" s="22" t="s">
        <v>33</v>
      </c>
      <c r="G29" s="22">
        <v>150</v>
      </c>
      <c r="H29" s="374">
        <v>2</v>
      </c>
      <c r="I29" s="374">
        <v>2</v>
      </c>
      <c r="J29" s="54">
        <v>2</v>
      </c>
      <c r="K29" s="232" t="s">
        <v>749</v>
      </c>
    </row>
    <row r="30" spans="1:12" s="16" customFormat="1" ht="33" customHeight="1" x14ac:dyDescent="0.2">
      <c r="A30" s="17">
        <v>102</v>
      </c>
      <c r="B30" s="17" t="s">
        <v>17</v>
      </c>
      <c r="C30" s="17" t="s">
        <v>149</v>
      </c>
      <c r="D30" s="17" t="s">
        <v>117</v>
      </c>
      <c r="E30" s="18" t="s">
        <v>871</v>
      </c>
      <c r="F30" s="22" t="s">
        <v>33</v>
      </c>
      <c r="G30" s="235">
        <v>5251</v>
      </c>
      <c r="H30" s="374">
        <v>5</v>
      </c>
      <c r="I30" s="374">
        <v>5</v>
      </c>
      <c r="J30" s="54">
        <v>5</v>
      </c>
      <c r="K30" s="232" t="s">
        <v>750</v>
      </c>
    </row>
    <row r="31" spans="1:12" s="16" customFormat="1" ht="31.5" customHeight="1" x14ac:dyDescent="0.2">
      <c r="A31" s="17">
        <v>102</v>
      </c>
      <c r="B31" s="17" t="s">
        <v>17</v>
      </c>
      <c r="C31" s="17" t="s">
        <v>150</v>
      </c>
      <c r="D31" s="17" t="s">
        <v>117</v>
      </c>
      <c r="E31" s="17" t="s">
        <v>45</v>
      </c>
      <c r="F31" s="22" t="s">
        <v>151</v>
      </c>
      <c r="G31" s="22">
        <v>850</v>
      </c>
      <c r="H31" s="374">
        <v>3</v>
      </c>
      <c r="I31" s="374">
        <v>3</v>
      </c>
      <c r="J31" s="54">
        <v>3</v>
      </c>
      <c r="K31" s="232" t="s">
        <v>751</v>
      </c>
    </row>
    <row r="32" spans="1:12" s="16" customFormat="1" ht="42.75" customHeight="1" x14ac:dyDescent="0.2">
      <c r="A32" s="17">
        <v>102</v>
      </c>
      <c r="B32" s="17" t="s">
        <v>17</v>
      </c>
      <c r="C32" s="340" t="s">
        <v>152</v>
      </c>
      <c r="D32" s="17" t="s">
        <v>117</v>
      </c>
      <c r="E32" s="17" t="s">
        <v>153</v>
      </c>
      <c r="F32" s="22" t="s">
        <v>154</v>
      </c>
      <c r="G32" s="360">
        <v>0</v>
      </c>
      <c r="H32" s="376">
        <v>0</v>
      </c>
      <c r="I32" s="376">
        <v>0</v>
      </c>
      <c r="J32" s="361">
        <v>0</v>
      </c>
      <c r="K32" s="236" t="s">
        <v>752</v>
      </c>
    </row>
    <row r="33" spans="1:13" s="16" customFormat="1" ht="38.25" x14ac:dyDescent="0.2">
      <c r="A33" s="17">
        <v>102</v>
      </c>
      <c r="B33" s="17" t="s">
        <v>17</v>
      </c>
      <c r="C33" s="17" t="s">
        <v>155</v>
      </c>
      <c r="D33" s="17" t="s">
        <v>117</v>
      </c>
      <c r="E33" s="17" t="s">
        <v>156</v>
      </c>
      <c r="F33" s="22" t="s">
        <v>157</v>
      </c>
      <c r="G33" s="22">
        <v>30</v>
      </c>
      <c r="H33" s="374">
        <v>1</v>
      </c>
      <c r="I33" s="374">
        <v>1</v>
      </c>
      <c r="J33" s="54">
        <v>1</v>
      </c>
      <c r="K33" s="232" t="s">
        <v>753</v>
      </c>
    </row>
    <row r="34" spans="1:13" s="16" customFormat="1" ht="59.25" customHeight="1" x14ac:dyDescent="0.2">
      <c r="A34" s="17">
        <v>102</v>
      </c>
      <c r="B34" s="17" t="s">
        <v>17</v>
      </c>
      <c r="C34" s="17" t="s">
        <v>158</v>
      </c>
      <c r="D34" s="17" t="s">
        <v>117</v>
      </c>
      <c r="E34" s="17" t="s">
        <v>159</v>
      </c>
      <c r="F34" s="22" t="s">
        <v>160</v>
      </c>
      <c r="G34" s="235">
        <v>6050</v>
      </c>
      <c r="H34" s="374">
        <v>1</v>
      </c>
      <c r="I34" s="374">
        <v>1</v>
      </c>
      <c r="J34" s="54">
        <v>1</v>
      </c>
      <c r="K34" s="232" t="s">
        <v>754</v>
      </c>
    </row>
    <row r="35" spans="1:13" s="16" customFormat="1" ht="40.5" customHeight="1" x14ac:dyDescent="0.2">
      <c r="A35" s="17">
        <v>102</v>
      </c>
      <c r="B35" s="17" t="s">
        <v>17</v>
      </c>
      <c r="C35" s="17" t="s">
        <v>161</v>
      </c>
      <c r="D35" s="17" t="s">
        <v>117</v>
      </c>
      <c r="E35" s="17" t="s">
        <v>162</v>
      </c>
      <c r="F35" s="18" t="s">
        <v>163</v>
      </c>
      <c r="G35" s="360">
        <v>0</v>
      </c>
      <c r="H35" s="376">
        <v>0</v>
      </c>
      <c r="I35" s="376">
        <v>0</v>
      </c>
      <c r="J35" s="54">
        <v>0</v>
      </c>
      <c r="K35" s="232" t="s">
        <v>755</v>
      </c>
    </row>
    <row r="36" spans="1:13" s="16" customFormat="1" ht="38.25" x14ac:dyDescent="0.2">
      <c r="A36" s="17">
        <v>102</v>
      </c>
      <c r="B36" s="17" t="s">
        <v>17</v>
      </c>
      <c r="C36" s="17" t="s">
        <v>164</v>
      </c>
      <c r="D36" s="17" t="s">
        <v>117</v>
      </c>
      <c r="E36" s="17" t="s">
        <v>165</v>
      </c>
      <c r="F36" s="17" t="s">
        <v>166</v>
      </c>
      <c r="G36" s="362">
        <v>0</v>
      </c>
      <c r="H36" s="376">
        <v>0</v>
      </c>
      <c r="I36" s="376">
        <v>0</v>
      </c>
      <c r="J36" s="54">
        <v>0</v>
      </c>
      <c r="K36" s="232" t="s">
        <v>756</v>
      </c>
    </row>
    <row r="37" spans="1:13" s="16" customFormat="1" ht="51" x14ac:dyDescent="0.2">
      <c r="A37" s="17">
        <v>102</v>
      </c>
      <c r="B37" s="17" t="s">
        <v>17</v>
      </c>
      <c r="C37" s="22" t="s">
        <v>170</v>
      </c>
      <c r="D37" s="22" t="s">
        <v>123</v>
      </c>
      <c r="E37" s="22" t="s">
        <v>171</v>
      </c>
      <c r="F37" s="18" t="s">
        <v>172</v>
      </c>
      <c r="G37" s="235">
        <v>3684</v>
      </c>
      <c r="H37" s="61">
        <v>4</v>
      </c>
      <c r="I37" s="61">
        <v>4</v>
      </c>
      <c r="J37" s="54">
        <v>3</v>
      </c>
      <c r="K37" s="232" t="s">
        <v>896</v>
      </c>
      <c r="L37" s="332"/>
    </row>
    <row r="38" spans="1:13" s="16" customFormat="1" ht="38.25" x14ac:dyDescent="0.2">
      <c r="A38" s="17">
        <v>102</v>
      </c>
      <c r="B38" s="17" t="s">
        <v>17</v>
      </c>
      <c r="C38" s="22" t="s">
        <v>173</v>
      </c>
      <c r="D38" s="22" t="s">
        <v>123</v>
      </c>
      <c r="E38" s="22" t="s">
        <v>174</v>
      </c>
      <c r="F38" s="18" t="s">
        <v>175</v>
      </c>
      <c r="G38" s="56">
        <v>576587</v>
      </c>
      <c r="H38" s="61">
        <v>1</v>
      </c>
      <c r="I38" s="61">
        <v>1</v>
      </c>
      <c r="J38" s="54">
        <v>1</v>
      </c>
      <c r="K38" s="232" t="s">
        <v>757</v>
      </c>
      <c r="L38" s="332"/>
    </row>
    <row r="39" spans="1:13" s="16" customFormat="1" ht="62.25" customHeight="1" x14ac:dyDescent="0.2">
      <c r="A39" s="17">
        <v>102</v>
      </c>
      <c r="B39" s="17" t="s">
        <v>17</v>
      </c>
      <c r="C39" s="17" t="s">
        <v>176</v>
      </c>
      <c r="D39" s="17" t="s">
        <v>117</v>
      </c>
      <c r="E39" s="17" t="s">
        <v>177</v>
      </c>
      <c r="F39" s="17" t="s">
        <v>178</v>
      </c>
      <c r="G39" s="17">
        <v>39</v>
      </c>
      <c r="H39" s="374">
        <v>1</v>
      </c>
      <c r="I39" s="374">
        <v>1</v>
      </c>
      <c r="J39" s="54">
        <v>1</v>
      </c>
      <c r="K39" s="232" t="s">
        <v>758</v>
      </c>
    </row>
    <row r="40" spans="1:13" s="16" customFormat="1" ht="63.75" x14ac:dyDescent="0.2">
      <c r="A40" s="17">
        <v>102</v>
      </c>
      <c r="B40" s="17" t="s">
        <v>17</v>
      </c>
      <c r="C40" s="17" t="s">
        <v>179</v>
      </c>
      <c r="D40" s="17" t="s">
        <v>117</v>
      </c>
      <c r="E40" s="17" t="s">
        <v>51</v>
      </c>
      <c r="F40" s="27" t="s">
        <v>180</v>
      </c>
      <c r="G40" s="25" t="s">
        <v>737</v>
      </c>
      <c r="H40" s="374">
        <v>1</v>
      </c>
      <c r="I40" s="374">
        <v>1</v>
      </c>
      <c r="J40" s="54">
        <v>0</v>
      </c>
      <c r="K40" s="236" t="s">
        <v>901</v>
      </c>
    </row>
    <row r="41" spans="1:13" s="16" customFormat="1" ht="63.75" x14ac:dyDescent="0.2">
      <c r="A41" s="17">
        <v>102</v>
      </c>
      <c r="B41" s="17" t="s">
        <v>17</v>
      </c>
      <c r="C41" s="17" t="s">
        <v>181</v>
      </c>
      <c r="D41" s="17" t="s">
        <v>117</v>
      </c>
      <c r="E41" s="17" t="s">
        <v>51</v>
      </c>
      <c r="F41" s="25" t="s">
        <v>182</v>
      </c>
      <c r="G41" s="25" t="s">
        <v>737</v>
      </c>
      <c r="H41" s="374">
        <v>2</v>
      </c>
      <c r="I41" s="374">
        <v>2</v>
      </c>
      <c r="J41" s="54">
        <v>0</v>
      </c>
      <c r="K41" s="236" t="s">
        <v>902</v>
      </c>
      <c r="L41" s="332"/>
      <c r="M41" s="332"/>
    </row>
    <row r="42" spans="1:13" s="16" customFormat="1" ht="63.75" x14ac:dyDescent="0.2">
      <c r="A42" s="17">
        <v>102</v>
      </c>
      <c r="B42" s="17" t="s">
        <v>17</v>
      </c>
      <c r="C42" s="17" t="s">
        <v>183</v>
      </c>
      <c r="D42" s="17" t="s">
        <v>117</v>
      </c>
      <c r="E42" s="17" t="s">
        <v>51</v>
      </c>
      <c r="F42" s="27" t="s">
        <v>184</v>
      </c>
      <c r="G42" s="25" t="s">
        <v>737</v>
      </c>
      <c r="H42" s="374">
        <v>1</v>
      </c>
      <c r="I42" s="374">
        <v>1</v>
      </c>
      <c r="J42" s="54">
        <v>0</v>
      </c>
      <c r="K42" s="236" t="s">
        <v>903</v>
      </c>
      <c r="L42" s="332"/>
      <c r="M42" s="332"/>
    </row>
    <row r="43" spans="1:13" s="16" customFormat="1" ht="38.25" x14ac:dyDescent="0.2">
      <c r="A43" s="17">
        <v>102</v>
      </c>
      <c r="B43" s="17" t="s">
        <v>17</v>
      </c>
      <c r="C43" s="17" t="s">
        <v>185</v>
      </c>
      <c r="D43" s="17" t="s">
        <v>117</v>
      </c>
      <c r="E43" s="17" t="s">
        <v>51</v>
      </c>
      <c r="F43" s="25"/>
      <c r="G43" s="25" t="s">
        <v>737</v>
      </c>
      <c r="H43" s="374">
        <v>1</v>
      </c>
      <c r="I43" s="374">
        <v>1</v>
      </c>
      <c r="J43" s="54">
        <v>1</v>
      </c>
      <c r="K43" s="232" t="s">
        <v>759</v>
      </c>
    </row>
    <row r="44" spans="1:13" s="16" customFormat="1" ht="63.75" x14ac:dyDescent="0.2">
      <c r="A44" s="17">
        <v>102</v>
      </c>
      <c r="B44" s="17" t="s">
        <v>17</v>
      </c>
      <c r="C44" s="17" t="s">
        <v>186</v>
      </c>
      <c r="D44" s="17" t="s">
        <v>117</v>
      </c>
      <c r="E44" s="17" t="s">
        <v>51</v>
      </c>
      <c r="F44" s="362" t="s">
        <v>187</v>
      </c>
      <c r="G44" s="25" t="s">
        <v>737</v>
      </c>
      <c r="H44" s="374">
        <v>1</v>
      </c>
      <c r="I44" s="374">
        <v>1</v>
      </c>
      <c r="J44" s="54">
        <v>1</v>
      </c>
      <c r="K44" s="384" t="s">
        <v>897</v>
      </c>
      <c r="L44" s="332"/>
    </row>
    <row r="45" spans="1:13" s="16" customFormat="1" ht="48.75" customHeight="1" x14ac:dyDescent="0.2">
      <c r="A45" s="22">
        <v>102</v>
      </c>
      <c r="B45" s="22" t="s">
        <v>17</v>
      </c>
      <c r="C45" s="22" t="s">
        <v>188</v>
      </c>
      <c r="D45" s="17" t="s">
        <v>117</v>
      </c>
      <c r="E45" s="22" t="s">
        <v>51</v>
      </c>
      <c r="F45" s="360" t="s">
        <v>189</v>
      </c>
      <c r="G45" s="334"/>
      <c r="H45" s="377">
        <v>0</v>
      </c>
      <c r="I45" s="377">
        <v>0</v>
      </c>
      <c r="J45" s="361">
        <v>0</v>
      </c>
      <c r="K45" s="359" t="s">
        <v>898</v>
      </c>
      <c r="L45" s="332"/>
    </row>
    <row r="46" spans="1:13" s="16" customFormat="1" ht="31.5" customHeight="1" x14ac:dyDescent="0.2">
      <c r="A46" s="22">
        <v>102</v>
      </c>
      <c r="B46" s="17" t="s">
        <v>17</v>
      </c>
      <c r="C46" s="18" t="s">
        <v>88</v>
      </c>
      <c r="D46" s="18" t="s">
        <v>117</v>
      </c>
      <c r="E46" s="17" t="s">
        <v>89</v>
      </c>
      <c r="F46" s="18" t="s">
        <v>89</v>
      </c>
      <c r="G46" s="60">
        <v>33</v>
      </c>
      <c r="H46" s="378">
        <v>1</v>
      </c>
      <c r="I46" s="378">
        <v>1</v>
      </c>
      <c r="J46" s="54">
        <v>1</v>
      </c>
      <c r="K46" s="232" t="s">
        <v>760</v>
      </c>
    </row>
    <row r="47" spans="1:13" s="16" customFormat="1" ht="29.25" customHeight="1" x14ac:dyDescent="0.2">
      <c r="A47" s="22">
        <v>102</v>
      </c>
      <c r="B47" s="17" t="s">
        <v>17</v>
      </c>
      <c r="C47" s="18" t="s">
        <v>90</v>
      </c>
      <c r="D47" s="18" t="s">
        <v>117</v>
      </c>
      <c r="E47" s="17" t="s">
        <v>91</v>
      </c>
      <c r="F47" s="17" t="s">
        <v>91</v>
      </c>
      <c r="G47" s="237">
        <v>8</v>
      </c>
      <c r="H47" s="379">
        <v>1</v>
      </c>
      <c r="I47" s="379">
        <v>1</v>
      </c>
      <c r="J47" s="61">
        <v>1</v>
      </c>
      <c r="K47" s="238" t="s">
        <v>761</v>
      </c>
    </row>
    <row r="48" spans="1:13" s="16" customFormat="1" ht="38.25" x14ac:dyDescent="0.2">
      <c r="A48" s="22">
        <v>102</v>
      </c>
      <c r="B48" s="17" t="s">
        <v>17</v>
      </c>
      <c r="C48" s="18" t="s">
        <v>566</v>
      </c>
      <c r="D48" s="18" t="s">
        <v>117</v>
      </c>
      <c r="E48" s="17" t="s">
        <v>567</v>
      </c>
      <c r="F48" s="17" t="s">
        <v>568</v>
      </c>
      <c r="G48" s="239">
        <v>30</v>
      </c>
      <c r="H48" s="380">
        <v>1</v>
      </c>
      <c r="I48" s="380">
        <v>1</v>
      </c>
      <c r="J48" s="240">
        <v>1</v>
      </c>
      <c r="K48" s="241" t="s">
        <v>762</v>
      </c>
    </row>
    <row r="49" spans="1:14" ht="89.25" x14ac:dyDescent="0.2">
      <c r="A49" s="22">
        <v>102</v>
      </c>
      <c r="B49" s="18" t="s">
        <v>105</v>
      </c>
      <c r="C49" s="18" t="s">
        <v>195</v>
      </c>
      <c r="D49" s="18" t="s">
        <v>117</v>
      </c>
      <c r="E49" s="40" t="s">
        <v>542</v>
      </c>
      <c r="F49" s="64" t="s">
        <v>196</v>
      </c>
      <c r="G49" s="242">
        <v>67546</v>
      </c>
      <c r="H49" s="66">
        <v>3</v>
      </c>
      <c r="I49" s="66">
        <v>3</v>
      </c>
      <c r="J49" s="240">
        <v>0</v>
      </c>
      <c r="K49" s="243" t="s">
        <v>899</v>
      </c>
      <c r="L49" s="333"/>
    </row>
    <row r="50" spans="1:14" s="16" customFormat="1" ht="51" x14ac:dyDescent="0.2">
      <c r="A50" s="22">
        <v>102</v>
      </c>
      <c r="B50" s="60" t="s">
        <v>17</v>
      </c>
      <c r="C50" s="60" t="s">
        <v>190</v>
      </c>
      <c r="D50" s="62" t="s">
        <v>117</v>
      </c>
      <c r="E50" s="60" t="s">
        <v>51</v>
      </c>
      <c r="F50" s="60" t="s">
        <v>191</v>
      </c>
      <c r="G50" s="244" t="s">
        <v>737</v>
      </c>
      <c r="H50" s="381">
        <v>1</v>
      </c>
      <c r="I50" s="381">
        <v>1</v>
      </c>
      <c r="J50" s="237">
        <v>1</v>
      </c>
      <c r="K50" s="236" t="s">
        <v>763</v>
      </c>
    </row>
    <row r="51" spans="1:14" ht="37.5" customHeight="1" x14ac:dyDescent="0.2">
      <c r="A51" s="440" t="s">
        <v>104</v>
      </c>
      <c r="B51" s="441"/>
      <c r="C51" s="441"/>
      <c r="D51" s="441"/>
      <c r="E51" s="441"/>
      <c r="F51" s="442"/>
      <c r="G51" s="63"/>
      <c r="H51" s="163">
        <f>SUM(H16:H50)</f>
        <v>56</v>
      </c>
      <c r="I51" s="163">
        <f>SUM(I16:I50)</f>
        <v>56</v>
      </c>
      <c r="J51" s="163">
        <f>SUM(J16:J50)</f>
        <v>46</v>
      </c>
      <c r="K51" s="63"/>
    </row>
    <row r="52" spans="1:14" ht="34.5" customHeight="1" x14ac:dyDescent="0.2">
      <c r="A52" s="436" t="s">
        <v>611</v>
      </c>
      <c r="B52" s="437"/>
      <c r="C52" s="437"/>
      <c r="D52" s="437"/>
      <c r="E52" s="437"/>
      <c r="F52" s="437"/>
      <c r="G52" s="437"/>
      <c r="H52" s="437"/>
      <c r="I52" s="437"/>
      <c r="J52" s="437"/>
      <c r="K52" s="438"/>
    </row>
    <row r="53" spans="1:14" ht="38.25" x14ac:dyDescent="0.2">
      <c r="A53" s="119" t="s">
        <v>194</v>
      </c>
      <c r="B53" s="119" t="s">
        <v>105</v>
      </c>
      <c r="C53" s="122" t="s">
        <v>534</v>
      </c>
      <c r="D53" s="62" t="s">
        <v>117</v>
      </c>
      <c r="E53" s="174" t="s">
        <v>192</v>
      </c>
      <c r="F53" s="200" t="s">
        <v>193</v>
      </c>
      <c r="G53" s="37">
        <v>320</v>
      </c>
      <c r="H53" s="20">
        <v>10</v>
      </c>
      <c r="I53" s="20">
        <v>10</v>
      </c>
      <c r="J53" s="341">
        <v>10</v>
      </c>
      <c r="K53" s="232" t="s">
        <v>764</v>
      </c>
    </row>
    <row r="54" spans="1:14" ht="63.75" x14ac:dyDescent="0.2">
      <c r="A54" s="119" t="s">
        <v>194</v>
      </c>
      <c r="B54" s="119" t="s">
        <v>105</v>
      </c>
      <c r="C54" s="175" t="s">
        <v>701</v>
      </c>
      <c r="D54" s="62" t="s">
        <v>117</v>
      </c>
      <c r="E54" s="174" t="s">
        <v>712</v>
      </c>
      <c r="F54" s="199" t="s">
        <v>607</v>
      </c>
      <c r="G54" s="37">
        <v>30</v>
      </c>
      <c r="H54" s="20">
        <v>10</v>
      </c>
      <c r="I54" s="20">
        <v>10</v>
      </c>
      <c r="J54" s="341">
        <v>10</v>
      </c>
      <c r="K54" s="241" t="s">
        <v>765</v>
      </c>
    </row>
    <row r="55" spans="1:14" ht="63.75" x14ac:dyDescent="0.2">
      <c r="A55" s="119" t="s">
        <v>194</v>
      </c>
      <c r="B55" s="119" t="s">
        <v>105</v>
      </c>
      <c r="C55" s="119" t="s">
        <v>702</v>
      </c>
      <c r="D55" s="62" t="s">
        <v>117</v>
      </c>
      <c r="E55" s="174" t="s">
        <v>605</v>
      </c>
      <c r="F55" s="201" t="s">
        <v>565</v>
      </c>
      <c r="G55" s="245" t="s">
        <v>737</v>
      </c>
      <c r="H55" s="67">
        <v>10</v>
      </c>
      <c r="I55" s="68">
        <v>10</v>
      </c>
      <c r="J55" s="341">
        <v>10</v>
      </c>
      <c r="K55" s="243" t="s">
        <v>766</v>
      </c>
    </row>
    <row r="56" spans="1:14" ht="69" customHeight="1" x14ac:dyDescent="0.2">
      <c r="A56" s="119" t="s">
        <v>194</v>
      </c>
      <c r="B56" s="119" t="s">
        <v>105</v>
      </c>
      <c r="C56" s="119" t="s">
        <v>535</v>
      </c>
      <c r="D56" s="62" t="s">
        <v>117</v>
      </c>
      <c r="E56" s="174" t="s">
        <v>606</v>
      </c>
      <c r="F56" s="201" t="s">
        <v>628</v>
      </c>
      <c r="G56" s="245" t="s">
        <v>737</v>
      </c>
      <c r="H56" s="67">
        <v>10</v>
      </c>
      <c r="I56" s="68">
        <v>10</v>
      </c>
      <c r="J56" s="341">
        <v>9</v>
      </c>
      <c r="K56" s="363" t="s">
        <v>767</v>
      </c>
      <c r="L56" s="333"/>
      <c r="M56" s="333"/>
      <c r="N56" s="333"/>
    </row>
    <row r="57" spans="1:14" ht="28.5" customHeight="1" x14ac:dyDescent="0.2">
      <c r="A57" s="439" t="s">
        <v>109</v>
      </c>
      <c r="B57" s="439"/>
      <c r="C57" s="439"/>
      <c r="D57" s="439"/>
      <c r="E57" s="439"/>
      <c r="F57" s="439"/>
      <c r="G57" s="439"/>
      <c r="H57" s="69">
        <f>SUM(H53:H56)</f>
        <v>40</v>
      </c>
      <c r="I57" s="69">
        <f>SUM(I53:I56)</f>
        <v>40</v>
      </c>
      <c r="J57" s="69">
        <f>SUM(J53:J56)</f>
        <v>39</v>
      </c>
      <c r="K57" s="65"/>
    </row>
    <row r="61" spans="1:14" ht="20.100000000000001" customHeight="1" x14ac:dyDescent="0.2">
      <c r="F61" s="421" t="s">
        <v>956</v>
      </c>
      <c r="G61" s="421"/>
      <c r="H61" s="415">
        <v>56</v>
      </c>
      <c r="I61" s="416">
        <v>46</v>
      </c>
      <c r="J61" s="417">
        <f>I61/H61</f>
        <v>0.8214285714285714</v>
      </c>
    </row>
    <row r="62" spans="1:14" ht="20.100000000000001" customHeight="1" x14ac:dyDescent="0.2">
      <c r="F62" s="421" t="s">
        <v>957</v>
      </c>
      <c r="G62" s="421"/>
      <c r="H62" s="415">
        <v>40</v>
      </c>
      <c r="I62" s="416">
        <v>39</v>
      </c>
      <c r="J62" s="417">
        <f t="shared" ref="J62" si="0">I62/H62</f>
        <v>0.97499999999999998</v>
      </c>
    </row>
    <row r="63" spans="1:14" ht="20.100000000000001" customHeight="1" x14ac:dyDescent="0.2">
      <c r="F63" s="422" t="s">
        <v>958</v>
      </c>
      <c r="G63" s="422"/>
      <c r="H63" s="412">
        <f>SUM(H61:H62)</f>
        <v>96</v>
      </c>
      <c r="I63" s="413">
        <f>SUM(I61:I62)</f>
        <v>85</v>
      </c>
      <c r="J63" s="414">
        <f>I63/H63</f>
        <v>0.88541666666666663</v>
      </c>
    </row>
  </sheetData>
  <mergeCells count="16">
    <mergeCell ref="F61:G61"/>
    <mergeCell ref="F62:G62"/>
    <mergeCell ref="F63:G63"/>
    <mergeCell ref="A9:K9"/>
    <mergeCell ref="A1:K1"/>
    <mergeCell ref="A2:K2"/>
    <mergeCell ref="A4:K4"/>
    <mergeCell ref="A5:J5"/>
    <mergeCell ref="A7:K7"/>
    <mergeCell ref="A57:G57"/>
    <mergeCell ref="A10:K10"/>
    <mergeCell ref="A11:K11"/>
    <mergeCell ref="A12:K12"/>
    <mergeCell ref="A15:K15"/>
    <mergeCell ref="A51:F51"/>
    <mergeCell ref="A52:K52"/>
  </mergeCells>
  <pageMargins left="0" right="0" top="0.98425196850393704" bottom="0.31496062992125984" header="0.51181102362204722" footer="0.19685039370078741"/>
  <pageSetup paperSize="9" scale="80" fitToWidth="0" fitToHeight="0" orientation="landscape" r:id="rId1"/>
  <headerFooter alignWithMargins="0">
    <oddFooter>Pagina &amp;P di &amp;N</oddFooter>
  </headerFooter>
  <rowBreaks count="1" manualBreakCount="1">
    <brk id="13" max="16383" man="1"/>
  </rowBreak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4"/>
  </sheetPr>
  <dimension ref="A1:P84"/>
  <sheetViews>
    <sheetView topLeftCell="A80" zoomScale="110" zoomScaleNormal="110" workbookViewId="0">
      <selection activeCell="A12" sqref="A12"/>
    </sheetView>
  </sheetViews>
  <sheetFormatPr defaultRowHeight="12.75" x14ac:dyDescent="0.2"/>
  <cols>
    <col min="1" max="1" width="10.5703125" style="179" customWidth="1"/>
    <col min="2" max="2" width="14.5703125" style="322" customWidth="1"/>
    <col min="3" max="3" width="23" style="179" customWidth="1"/>
    <col min="4" max="4" width="23.42578125" style="323" customWidth="1"/>
    <col min="5" max="5" width="18.42578125" style="179" customWidth="1"/>
    <col min="6" max="6" width="20.7109375" style="324" customWidth="1"/>
    <col min="7" max="7" width="12.140625" style="179" customWidth="1"/>
    <col min="8" max="8" width="6" style="179" customWidth="1"/>
    <col min="9" max="9" width="9.85546875" style="179" customWidth="1"/>
    <col min="10" max="10" width="10.140625" style="179" customWidth="1"/>
    <col min="11" max="11" width="27" style="179" customWidth="1"/>
    <col min="12" max="12" width="15.5703125" style="309" customWidth="1"/>
    <col min="13" max="13" width="15.85546875" style="179" customWidth="1"/>
    <col min="14" max="14" width="8.140625" style="179" customWidth="1"/>
    <col min="15" max="15" width="9" style="179" customWidth="1"/>
    <col min="16" max="16" width="14.42578125" style="179" customWidth="1"/>
    <col min="17" max="16384" width="9.140625" style="179"/>
  </cols>
  <sheetData>
    <row r="1" spans="1:16" s="263" customFormat="1" ht="27" x14ac:dyDescent="0.3">
      <c r="A1" s="443" t="s">
        <v>0</v>
      </c>
      <c r="B1" s="443"/>
      <c r="C1" s="443"/>
      <c r="D1" s="443"/>
      <c r="E1" s="443"/>
      <c r="F1" s="443"/>
      <c r="G1" s="443"/>
      <c r="H1" s="443"/>
      <c r="I1" s="443"/>
      <c r="J1" s="443"/>
      <c r="K1" s="443"/>
      <c r="L1" s="262"/>
      <c r="M1" s="262"/>
      <c r="N1" s="262"/>
      <c r="O1" s="262"/>
    </row>
    <row r="2" spans="1:16" s="263" customFormat="1" ht="22.5" x14ac:dyDescent="0.3">
      <c r="A2" s="444" t="s">
        <v>1</v>
      </c>
      <c r="B2" s="444"/>
      <c r="C2" s="444"/>
      <c r="D2" s="444"/>
      <c r="E2" s="444"/>
      <c r="F2" s="444"/>
      <c r="G2" s="444"/>
      <c r="H2" s="444"/>
      <c r="I2" s="444"/>
      <c r="J2" s="444"/>
      <c r="K2" s="444"/>
      <c r="L2" s="264"/>
      <c r="M2" s="264"/>
      <c r="N2" s="264"/>
      <c r="O2" s="264"/>
    </row>
    <row r="3" spans="1:16" s="263" customFormat="1" ht="22.5" x14ac:dyDescent="0.3">
      <c r="A3" s="403"/>
      <c r="B3" s="404"/>
      <c r="C3" s="403"/>
      <c r="D3" s="405"/>
      <c r="E3" s="403"/>
      <c r="F3" s="403"/>
      <c r="G3" s="403"/>
      <c r="H3" s="403"/>
      <c r="I3" s="403"/>
      <c r="J3" s="403"/>
      <c r="K3" s="403"/>
      <c r="L3" s="266"/>
      <c r="M3" s="265"/>
      <c r="N3" s="265"/>
      <c r="O3" s="265"/>
    </row>
    <row r="4" spans="1:16" s="263" customFormat="1" ht="22.5" x14ac:dyDescent="0.3">
      <c r="A4" s="445" t="s">
        <v>2</v>
      </c>
      <c r="B4" s="445"/>
      <c r="C4" s="445"/>
      <c r="D4" s="445"/>
      <c r="E4" s="445"/>
      <c r="F4" s="445"/>
      <c r="G4" s="445"/>
      <c r="H4" s="445"/>
      <c r="I4" s="445"/>
      <c r="J4" s="445"/>
      <c r="K4" s="445"/>
      <c r="L4" s="267"/>
      <c r="M4" s="267"/>
      <c r="N4" s="267"/>
      <c r="O4" s="267"/>
      <c r="P4" s="267"/>
    </row>
    <row r="5" spans="1:16" s="263" customFormat="1" ht="27" x14ac:dyDescent="0.3">
      <c r="A5" s="446" t="s">
        <v>562</v>
      </c>
      <c r="B5" s="446"/>
      <c r="C5" s="446"/>
      <c r="D5" s="446"/>
      <c r="E5" s="446"/>
      <c r="F5" s="446"/>
      <c r="G5" s="446"/>
      <c r="H5" s="446"/>
      <c r="I5" s="446"/>
      <c r="J5" s="446"/>
      <c r="K5" s="446"/>
      <c r="L5" s="268"/>
      <c r="M5" s="268"/>
      <c r="N5" s="268"/>
      <c r="O5" s="268"/>
      <c r="P5" s="268"/>
    </row>
    <row r="6" spans="1:16" s="263" customFormat="1" ht="27" x14ac:dyDescent="0.3">
      <c r="A6" s="269"/>
      <c r="B6" s="270"/>
      <c r="C6" s="269"/>
      <c r="D6" s="271"/>
      <c r="E6" s="269"/>
      <c r="F6" s="269"/>
      <c r="G6" s="269"/>
      <c r="H6" s="269"/>
      <c r="I6" s="269"/>
      <c r="J6" s="269"/>
      <c r="K6" s="269"/>
      <c r="L6" s="272"/>
      <c r="M6" s="269"/>
      <c r="N6" s="269"/>
      <c r="O6" s="269"/>
    </row>
    <row r="7" spans="1:16" s="274" customFormat="1" ht="19.5" x14ac:dyDescent="0.25">
      <c r="A7" s="447" t="s">
        <v>197</v>
      </c>
      <c r="B7" s="447"/>
      <c r="C7" s="447"/>
      <c r="D7" s="447"/>
      <c r="E7" s="447"/>
      <c r="F7" s="447"/>
      <c r="G7" s="447"/>
      <c r="H7" s="447"/>
      <c r="I7" s="447"/>
      <c r="J7" s="447"/>
      <c r="K7" s="447"/>
      <c r="L7" s="273"/>
      <c r="M7" s="273"/>
      <c r="N7" s="273"/>
      <c r="O7" s="273"/>
    </row>
    <row r="8" spans="1:16" s="274" customFormat="1" x14ac:dyDescent="0.2">
      <c r="B8" s="275"/>
      <c r="D8" s="275"/>
      <c r="F8" s="276"/>
      <c r="L8" s="277"/>
    </row>
    <row r="9" spans="1:16" s="274" customFormat="1" ht="18" x14ac:dyDescent="0.25">
      <c r="A9" s="278" t="s">
        <v>4</v>
      </c>
      <c r="B9" s="279"/>
      <c r="C9" s="278"/>
      <c r="D9" s="278"/>
      <c r="E9" s="278"/>
      <c r="F9" s="280"/>
      <c r="G9" s="278"/>
      <c r="H9" s="278"/>
      <c r="I9" s="278"/>
      <c r="J9" s="278"/>
      <c r="K9" s="278"/>
      <c r="L9" s="278"/>
      <c r="M9" s="278"/>
      <c r="N9" s="278"/>
      <c r="O9" s="278"/>
    </row>
    <row r="10" spans="1:16" s="274" customFormat="1" ht="18" x14ac:dyDescent="0.25">
      <c r="A10" s="278"/>
      <c r="B10" s="279"/>
      <c r="C10" s="278"/>
      <c r="D10" s="278"/>
      <c r="E10" s="278" t="s">
        <v>113</v>
      </c>
      <c r="F10" s="280"/>
      <c r="G10" s="278"/>
      <c r="H10" s="278"/>
      <c r="I10" s="278"/>
      <c r="J10" s="278"/>
      <c r="K10" s="278"/>
      <c r="L10" s="278"/>
      <c r="M10" s="278"/>
      <c r="N10" s="278"/>
      <c r="O10" s="278"/>
    </row>
    <row r="11" spans="1:16" s="274" customFormat="1" ht="19.5" customHeight="1" x14ac:dyDescent="0.25">
      <c r="A11" s="424" t="s">
        <v>961</v>
      </c>
      <c r="B11" s="424"/>
      <c r="C11" s="424"/>
      <c r="D11" s="424"/>
      <c r="E11" s="424"/>
      <c r="F11" s="424"/>
      <c r="G11" s="424"/>
      <c r="H11" s="424"/>
      <c r="I11" s="424"/>
      <c r="J11" s="424"/>
      <c r="K11" s="424"/>
      <c r="L11" s="278"/>
      <c r="M11" s="278"/>
      <c r="N11" s="278"/>
      <c r="O11" s="278"/>
    </row>
    <row r="12" spans="1:16" s="274" customFormat="1" ht="19.5" customHeight="1" x14ac:dyDescent="0.25">
      <c r="A12" s="280"/>
      <c r="B12" s="279"/>
      <c r="C12" s="280"/>
      <c r="D12" s="280"/>
      <c r="E12" s="280"/>
      <c r="F12" s="280"/>
      <c r="G12" s="280"/>
      <c r="H12" s="280"/>
      <c r="I12" s="280"/>
      <c r="J12" s="280"/>
      <c r="K12" s="280"/>
      <c r="L12" s="280"/>
      <c r="M12" s="280"/>
      <c r="N12" s="280"/>
      <c r="O12" s="280"/>
    </row>
    <row r="13" spans="1:16" s="283" customFormat="1" ht="38.25" customHeight="1" x14ac:dyDescent="0.2">
      <c r="A13" s="281" t="s">
        <v>6</v>
      </c>
      <c r="B13" s="282" t="s">
        <v>7</v>
      </c>
      <c r="C13" s="281" t="s">
        <v>8</v>
      </c>
      <c r="D13" s="281" t="s">
        <v>115</v>
      </c>
      <c r="E13" s="281" t="s">
        <v>10</v>
      </c>
      <c r="F13" s="281" t="s">
        <v>11</v>
      </c>
      <c r="G13" s="281" t="s">
        <v>563</v>
      </c>
      <c r="H13" s="281" t="s">
        <v>12</v>
      </c>
      <c r="I13" s="281" t="s">
        <v>13</v>
      </c>
      <c r="J13" s="281" t="s">
        <v>14</v>
      </c>
      <c r="K13" s="281" t="s">
        <v>15</v>
      </c>
    </row>
    <row r="14" spans="1:16" s="283" customFormat="1" ht="26.25" customHeight="1" x14ac:dyDescent="0.2">
      <c r="A14" s="448" t="s">
        <v>16</v>
      </c>
      <c r="B14" s="449"/>
      <c r="C14" s="449"/>
      <c r="D14" s="449"/>
      <c r="E14" s="449"/>
      <c r="F14" s="449"/>
      <c r="G14" s="449"/>
      <c r="H14" s="449"/>
      <c r="I14" s="449"/>
      <c r="J14" s="449"/>
      <c r="K14" s="450"/>
    </row>
    <row r="15" spans="1:16" ht="51" x14ac:dyDescent="0.2">
      <c r="A15" s="284">
        <v>103</v>
      </c>
      <c r="B15" s="285" t="s">
        <v>17</v>
      </c>
      <c r="C15" s="286" t="s">
        <v>198</v>
      </c>
      <c r="D15" s="286" t="s">
        <v>199</v>
      </c>
      <c r="E15" s="286" t="s">
        <v>200</v>
      </c>
      <c r="F15" s="287" t="s">
        <v>201</v>
      </c>
      <c r="G15" s="288">
        <v>41</v>
      </c>
      <c r="H15" s="289">
        <v>1</v>
      </c>
      <c r="I15" s="289">
        <v>1</v>
      </c>
      <c r="J15" s="289">
        <v>1</v>
      </c>
      <c r="K15" s="329" t="s">
        <v>790</v>
      </c>
      <c r="L15" s="179"/>
    </row>
    <row r="16" spans="1:16" ht="25.5" x14ac:dyDescent="0.2">
      <c r="A16" s="290">
        <v>103</v>
      </c>
      <c r="B16" s="291" t="s">
        <v>17</v>
      </c>
      <c r="C16" s="292" t="s">
        <v>202</v>
      </c>
      <c r="D16" s="286" t="s">
        <v>199</v>
      </c>
      <c r="E16" s="292" t="s">
        <v>204</v>
      </c>
      <c r="F16" s="290" t="s">
        <v>204</v>
      </c>
      <c r="G16" s="364">
        <v>0</v>
      </c>
      <c r="H16" s="365">
        <v>0</v>
      </c>
      <c r="I16" s="365">
        <v>0</v>
      </c>
      <c r="J16" s="365">
        <v>0</v>
      </c>
      <c r="K16" s="329" t="s">
        <v>791</v>
      </c>
      <c r="L16" s="179"/>
    </row>
    <row r="17" spans="1:12" ht="76.5" x14ac:dyDescent="0.2">
      <c r="A17" s="290">
        <v>103</v>
      </c>
      <c r="B17" s="294" t="s">
        <v>17</v>
      </c>
      <c r="C17" s="295" t="s">
        <v>660</v>
      </c>
      <c r="D17" s="286" t="s">
        <v>199</v>
      </c>
      <c r="E17" s="295" t="s">
        <v>51</v>
      </c>
      <c r="F17" s="290" t="s">
        <v>205</v>
      </c>
      <c r="G17" s="288" t="s">
        <v>779</v>
      </c>
      <c r="H17" s="293">
        <v>2</v>
      </c>
      <c r="I17" s="293">
        <v>2</v>
      </c>
      <c r="J17" s="293">
        <v>2</v>
      </c>
      <c r="K17" s="329" t="s">
        <v>792</v>
      </c>
      <c r="L17" s="179"/>
    </row>
    <row r="18" spans="1:12" ht="51" x14ac:dyDescent="0.2">
      <c r="A18" s="290">
        <v>103</v>
      </c>
      <c r="B18" s="294" t="s">
        <v>17</v>
      </c>
      <c r="C18" s="295" t="s">
        <v>206</v>
      </c>
      <c r="D18" s="295" t="s">
        <v>199</v>
      </c>
      <c r="E18" s="295" t="s">
        <v>51</v>
      </c>
      <c r="F18" s="290" t="s">
        <v>205</v>
      </c>
      <c r="G18" s="288" t="s">
        <v>779</v>
      </c>
      <c r="H18" s="293">
        <v>1</v>
      </c>
      <c r="I18" s="293">
        <v>1</v>
      </c>
      <c r="J18" s="293">
        <v>1</v>
      </c>
      <c r="K18" s="330" t="s">
        <v>793</v>
      </c>
      <c r="L18" s="179"/>
    </row>
    <row r="19" spans="1:12" ht="51" x14ac:dyDescent="0.2">
      <c r="A19" s="290">
        <v>103</v>
      </c>
      <c r="B19" s="291" t="s">
        <v>17</v>
      </c>
      <c r="C19" s="292" t="s">
        <v>207</v>
      </c>
      <c r="D19" s="292" t="s">
        <v>199</v>
      </c>
      <c r="E19" s="292" t="s">
        <v>208</v>
      </c>
      <c r="F19" s="290" t="s">
        <v>208</v>
      </c>
      <c r="G19" s="288">
        <v>2</v>
      </c>
      <c r="H19" s="293">
        <v>1</v>
      </c>
      <c r="I19" s="293">
        <v>1</v>
      </c>
      <c r="J19" s="293">
        <v>1</v>
      </c>
      <c r="K19" s="329" t="s">
        <v>794</v>
      </c>
      <c r="L19" s="179"/>
    </row>
    <row r="20" spans="1:12" s="299" customFormat="1" ht="38.25" x14ac:dyDescent="0.2">
      <c r="A20" s="290">
        <v>103</v>
      </c>
      <c r="B20" s="291" t="s">
        <v>17</v>
      </c>
      <c r="C20" s="296" t="s">
        <v>661</v>
      </c>
      <c r="D20" s="296" t="s">
        <v>199</v>
      </c>
      <c r="E20" s="297" t="s">
        <v>51</v>
      </c>
      <c r="F20" s="298" t="s">
        <v>210</v>
      </c>
      <c r="G20" s="288" t="s">
        <v>795</v>
      </c>
      <c r="H20" s="293">
        <v>1</v>
      </c>
      <c r="I20" s="293">
        <v>1</v>
      </c>
      <c r="J20" s="293">
        <v>1</v>
      </c>
      <c r="K20" s="327" t="s">
        <v>796</v>
      </c>
    </row>
    <row r="21" spans="1:12" s="299" customFormat="1" ht="51" x14ac:dyDescent="0.2">
      <c r="A21" s="290">
        <v>103</v>
      </c>
      <c r="B21" s="296" t="s">
        <v>17</v>
      </c>
      <c r="C21" s="294" t="s">
        <v>646</v>
      </c>
      <c r="D21" s="296" t="s">
        <v>199</v>
      </c>
      <c r="E21" s="297" t="s">
        <v>51</v>
      </c>
      <c r="F21" s="290" t="s">
        <v>211</v>
      </c>
      <c r="G21" s="288">
        <v>14</v>
      </c>
      <c r="H21" s="293">
        <v>1</v>
      </c>
      <c r="I21" s="293">
        <v>1</v>
      </c>
      <c r="J21" s="293">
        <v>1</v>
      </c>
      <c r="K21" s="326" t="s">
        <v>797</v>
      </c>
    </row>
    <row r="22" spans="1:12" s="299" customFormat="1" ht="76.5" x14ac:dyDescent="0.2">
      <c r="A22" s="290">
        <v>103</v>
      </c>
      <c r="B22" s="296" t="s">
        <v>17</v>
      </c>
      <c r="C22" s="296" t="s">
        <v>662</v>
      </c>
      <c r="D22" s="296" t="s">
        <v>199</v>
      </c>
      <c r="E22" s="297" t="s">
        <v>214</v>
      </c>
      <c r="F22" s="342" t="s">
        <v>51</v>
      </c>
      <c r="G22" s="288" t="s">
        <v>798</v>
      </c>
      <c r="H22" s="293">
        <v>1</v>
      </c>
      <c r="I22" s="293">
        <v>1</v>
      </c>
      <c r="J22" s="293">
        <v>1</v>
      </c>
      <c r="K22" s="343" t="s">
        <v>799</v>
      </c>
    </row>
    <row r="23" spans="1:12" s="299" customFormat="1" ht="51" x14ac:dyDescent="0.2">
      <c r="A23" s="290">
        <v>103</v>
      </c>
      <c r="B23" s="296" t="s">
        <v>17</v>
      </c>
      <c r="C23" s="296" t="s">
        <v>663</v>
      </c>
      <c r="D23" s="296" t="s">
        <v>199</v>
      </c>
      <c r="E23" s="297" t="s">
        <v>51</v>
      </c>
      <c r="F23" s="298" t="s">
        <v>217</v>
      </c>
      <c r="G23" s="288">
        <v>2</v>
      </c>
      <c r="H23" s="293">
        <v>1</v>
      </c>
      <c r="I23" s="293">
        <v>1</v>
      </c>
      <c r="J23" s="293">
        <v>1</v>
      </c>
      <c r="K23" s="326" t="s">
        <v>904</v>
      </c>
    </row>
    <row r="24" spans="1:12" s="299" customFormat="1" ht="102" x14ac:dyDescent="0.2">
      <c r="A24" s="290">
        <v>103</v>
      </c>
      <c r="B24" s="296" t="s">
        <v>17</v>
      </c>
      <c r="C24" s="296" t="s">
        <v>648</v>
      </c>
      <c r="D24" s="296" t="s">
        <v>199</v>
      </c>
      <c r="E24" s="297" t="s">
        <v>218</v>
      </c>
      <c r="F24" s="290" t="s">
        <v>211</v>
      </c>
      <c r="G24" s="288">
        <v>1</v>
      </c>
      <c r="H24" s="293">
        <v>1</v>
      </c>
      <c r="I24" s="293">
        <v>1</v>
      </c>
      <c r="J24" s="293">
        <v>1</v>
      </c>
      <c r="K24" s="326" t="s">
        <v>800</v>
      </c>
    </row>
    <row r="25" spans="1:12" s="299" customFormat="1" ht="25.5" x14ac:dyDescent="0.2">
      <c r="A25" s="290">
        <v>103</v>
      </c>
      <c r="B25" s="296" t="s">
        <v>17</v>
      </c>
      <c r="C25" s="296" t="s">
        <v>664</v>
      </c>
      <c r="D25" s="296" t="s">
        <v>199</v>
      </c>
      <c r="E25" s="297" t="s">
        <v>51</v>
      </c>
      <c r="F25" s="298" t="s">
        <v>223</v>
      </c>
      <c r="G25" s="288"/>
      <c r="H25" s="293">
        <v>1</v>
      </c>
      <c r="I25" s="293">
        <v>1</v>
      </c>
      <c r="J25" s="293">
        <v>1</v>
      </c>
      <c r="K25" s="325" t="s">
        <v>801</v>
      </c>
    </row>
    <row r="26" spans="1:12" s="299" customFormat="1" ht="102" customHeight="1" x14ac:dyDescent="0.2">
      <c r="A26" s="290">
        <v>103</v>
      </c>
      <c r="B26" s="296" t="s">
        <v>17</v>
      </c>
      <c r="C26" s="291" t="s">
        <v>665</v>
      </c>
      <c r="D26" s="291" t="s">
        <v>199</v>
      </c>
      <c r="E26" s="297" t="s">
        <v>219</v>
      </c>
      <c r="F26" s="298" t="s">
        <v>223</v>
      </c>
      <c r="G26" s="288" t="s">
        <v>802</v>
      </c>
      <c r="H26" s="365">
        <v>0</v>
      </c>
      <c r="I26" s="365">
        <v>0</v>
      </c>
      <c r="J26" s="365">
        <v>0</v>
      </c>
      <c r="K26" s="327" t="s">
        <v>803</v>
      </c>
    </row>
    <row r="27" spans="1:12" s="299" customFormat="1" ht="63.75" x14ac:dyDescent="0.2">
      <c r="A27" s="290">
        <v>103</v>
      </c>
      <c r="B27" s="296" t="s">
        <v>17</v>
      </c>
      <c r="C27" s="296" t="s">
        <v>666</v>
      </c>
      <c r="D27" s="296" t="s">
        <v>199</v>
      </c>
      <c r="E27" s="297" t="s">
        <v>224</v>
      </c>
      <c r="F27" s="298" t="s">
        <v>225</v>
      </c>
      <c r="G27" s="288" t="s">
        <v>804</v>
      </c>
      <c r="H27" s="293">
        <v>1</v>
      </c>
      <c r="I27" s="293">
        <v>1</v>
      </c>
      <c r="J27" s="293">
        <v>1</v>
      </c>
      <c r="K27" s="325" t="s">
        <v>805</v>
      </c>
    </row>
    <row r="28" spans="1:12" s="299" customFormat="1" ht="153" x14ac:dyDescent="0.2">
      <c r="A28" s="290">
        <v>103</v>
      </c>
      <c r="B28" s="296" t="s">
        <v>17</v>
      </c>
      <c r="C28" s="296" t="s">
        <v>649</v>
      </c>
      <c r="D28" s="296" t="s">
        <v>199</v>
      </c>
      <c r="E28" s="295" t="s">
        <v>650</v>
      </c>
      <c r="F28" s="298" t="s">
        <v>652</v>
      </c>
      <c r="G28" s="288">
        <v>9</v>
      </c>
      <c r="H28" s="293">
        <v>1</v>
      </c>
      <c r="I28" s="293">
        <v>1</v>
      </c>
      <c r="J28" s="293">
        <v>1</v>
      </c>
      <c r="K28" s="326" t="s">
        <v>806</v>
      </c>
    </row>
    <row r="29" spans="1:12" ht="63.75" x14ac:dyDescent="0.2">
      <c r="A29" s="290">
        <v>103</v>
      </c>
      <c r="B29" s="291" t="s">
        <v>17</v>
      </c>
      <c r="C29" s="291" t="s">
        <v>547</v>
      </c>
      <c r="D29" s="296" t="s">
        <v>199</v>
      </c>
      <c r="E29" s="292" t="s">
        <v>51</v>
      </c>
      <c r="F29" s="290" t="s">
        <v>548</v>
      </c>
      <c r="G29" s="301">
        <v>6</v>
      </c>
      <c r="H29" s="293">
        <v>1</v>
      </c>
      <c r="I29" s="293">
        <v>1</v>
      </c>
      <c r="J29" s="293">
        <v>1</v>
      </c>
      <c r="K29" s="331" t="s">
        <v>807</v>
      </c>
      <c r="L29" s="179"/>
    </row>
    <row r="30" spans="1:12" s="299" customFormat="1" ht="51" x14ac:dyDescent="0.2">
      <c r="A30" s="290">
        <v>103</v>
      </c>
      <c r="B30" s="296" t="s">
        <v>17</v>
      </c>
      <c r="C30" s="296" t="s">
        <v>667</v>
      </c>
      <c r="D30" s="296" t="s">
        <v>653</v>
      </c>
      <c r="E30" s="297" t="s">
        <v>219</v>
      </c>
      <c r="F30" s="298" t="s">
        <v>234</v>
      </c>
      <c r="G30" s="288" t="s">
        <v>779</v>
      </c>
      <c r="H30" s="293">
        <v>1</v>
      </c>
      <c r="I30" s="293">
        <v>1</v>
      </c>
      <c r="J30" s="293">
        <v>1</v>
      </c>
      <c r="K30" s="327" t="s">
        <v>808</v>
      </c>
    </row>
    <row r="31" spans="1:12" s="299" customFormat="1" ht="50.25" customHeight="1" x14ac:dyDescent="0.2">
      <c r="A31" s="290">
        <v>103</v>
      </c>
      <c r="B31" s="296" t="s">
        <v>17</v>
      </c>
      <c r="C31" s="296" t="s">
        <v>668</v>
      </c>
      <c r="D31" s="296" t="s">
        <v>653</v>
      </c>
      <c r="E31" s="297" t="s">
        <v>51</v>
      </c>
      <c r="F31" s="298" t="s">
        <v>546</v>
      </c>
      <c r="G31" s="288">
        <v>6</v>
      </c>
      <c r="H31" s="293">
        <v>1</v>
      </c>
      <c r="I31" s="293">
        <v>1</v>
      </c>
      <c r="J31" s="293">
        <v>1</v>
      </c>
      <c r="K31" s="327" t="s">
        <v>809</v>
      </c>
    </row>
    <row r="32" spans="1:12" s="299" customFormat="1" ht="38.25" x14ac:dyDescent="0.2">
      <c r="A32" s="290">
        <v>103</v>
      </c>
      <c r="B32" s="296" t="s">
        <v>17</v>
      </c>
      <c r="C32" s="296" t="s">
        <v>669</v>
      </c>
      <c r="D32" s="296" t="s">
        <v>653</v>
      </c>
      <c r="E32" s="297" t="s">
        <v>51</v>
      </c>
      <c r="F32" s="298" t="s">
        <v>549</v>
      </c>
      <c r="G32" s="290">
        <v>7</v>
      </c>
      <c r="H32" s="293">
        <v>1</v>
      </c>
      <c r="I32" s="293">
        <v>1</v>
      </c>
      <c r="J32" s="293">
        <v>1</v>
      </c>
      <c r="K32" s="366"/>
      <c r="L32" s="332"/>
    </row>
    <row r="33" spans="1:11" s="299" customFormat="1" ht="76.5" x14ac:dyDescent="0.2">
      <c r="A33" s="290">
        <v>103</v>
      </c>
      <c r="B33" s="296" t="s">
        <v>17</v>
      </c>
      <c r="C33" s="296" t="s">
        <v>670</v>
      </c>
      <c r="D33" s="296" t="s">
        <v>199</v>
      </c>
      <c r="E33" s="297" t="s">
        <v>51</v>
      </c>
      <c r="F33" s="298" t="s">
        <v>238</v>
      </c>
      <c r="G33" s="288" t="s">
        <v>737</v>
      </c>
      <c r="H33" s="293">
        <v>1</v>
      </c>
      <c r="I33" s="293">
        <v>1</v>
      </c>
      <c r="J33" s="293">
        <v>1</v>
      </c>
      <c r="K33" s="327" t="s">
        <v>810</v>
      </c>
    </row>
    <row r="34" spans="1:11" s="299" customFormat="1" ht="89.25" x14ac:dyDescent="0.2">
      <c r="A34" s="290">
        <v>103</v>
      </c>
      <c r="B34" s="296" t="s">
        <v>17</v>
      </c>
      <c r="C34" s="296" t="s">
        <v>671</v>
      </c>
      <c r="D34" s="296" t="s">
        <v>199</v>
      </c>
      <c r="E34" s="297" t="s">
        <v>51</v>
      </c>
      <c r="F34" s="298" t="s">
        <v>239</v>
      </c>
      <c r="G34" s="290">
        <f>42+3</f>
        <v>45</v>
      </c>
      <c r="H34" s="293">
        <v>1</v>
      </c>
      <c r="I34" s="293">
        <v>1</v>
      </c>
      <c r="J34" s="293">
        <v>1</v>
      </c>
      <c r="K34" s="327" t="s">
        <v>811</v>
      </c>
    </row>
    <row r="35" spans="1:11" s="299" customFormat="1" ht="38.25" x14ac:dyDescent="0.2">
      <c r="A35" s="290">
        <v>103</v>
      </c>
      <c r="B35" s="296" t="s">
        <v>17</v>
      </c>
      <c r="C35" s="296" t="s">
        <v>672</v>
      </c>
      <c r="D35" s="296" t="s">
        <v>199</v>
      </c>
      <c r="E35" s="297" t="s">
        <v>240</v>
      </c>
      <c r="F35" s="298" t="s">
        <v>241</v>
      </c>
      <c r="G35" s="302">
        <f>945976+287336+333497+105371-86856-16426</f>
        <v>1568898</v>
      </c>
      <c r="H35" s="293">
        <v>1</v>
      </c>
      <c r="I35" s="293">
        <v>1</v>
      </c>
      <c r="J35" s="293">
        <v>1</v>
      </c>
      <c r="K35" s="327" t="s">
        <v>812</v>
      </c>
    </row>
    <row r="36" spans="1:11" s="299" customFormat="1" ht="51" x14ac:dyDescent="0.2">
      <c r="A36" s="290">
        <v>103</v>
      </c>
      <c r="B36" s="296" t="s">
        <v>17</v>
      </c>
      <c r="C36" s="296" t="s">
        <v>673</v>
      </c>
      <c r="D36" s="296" t="s">
        <v>199</v>
      </c>
      <c r="E36" s="297" t="s">
        <v>51</v>
      </c>
      <c r="F36" s="298" t="s">
        <v>242</v>
      </c>
      <c r="G36" s="288">
        <v>8</v>
      </c>
      <c r="H36" s="293">
        <v>1</v>
      </c>
      <c r="I36" s="293">
        <v>1</v>
      </c>
      <c r="J36" s="293">
        <v>1</v>
      </c>
      <c r="K36" s="327" t="s">
        <v>813</v>
      </c>
    </row>
    <row r="37" spans="1:11" s="299" customFormat="1" ht="89.25" x14ac:dyDescent="0.2">
      <c r="A37" s="290">
        <v>103</v>
      </c>
      <c r="B37" s="296" t="s">
        <v>17</v>
      </c>
      <c r="C37" s="296" t="s">
        <v>674</v>
      </c>
      <c r="D37" s="296" t="s">
        <v>199</v>
      </c>
      <c r="E37" s="297" t="s">
        <v>51</v>
      </c>
      <c r="F37" s="298" t="s">
        <v>533</v>
      </c>
      <c r="G37" s="288" t="s">
        <v>779</v>
      </c>
      <c r="H37" s="293">
        <v>1</v>
      </c>
      <c r="I37" s="293">
        <v>1</v>
      </c>
      <c r="J37" s="293">
        <v>1</v>
      </c>
      <c r="K37" s="327" t="s">
        <v>814</v>
      </c>
    </row>
    <row r="38" spans="1:11" s="299" customFormat="1" ht="140.25" x14ac:dyDescent="0.2">
      <c r="A38" s="290">
        <v>103</v>
      </c>
      <c r="B38" s="296" t="s">
        <v>17</v>
      </c>
      <c r="C38" s="296" t="s">
        <v>651</v>
      </c>
      <c r="D38" s="296" t="s">
        <v>199</v>
      </c>
      <c r="E38" s="297" t="s">
        <v>51</v>
      </c>
      <c r="F38" s="298" t="s">
        <v>533</v>
      </c>
      <c r="G38" s="288" t="s">
        <v>779</v>
      </c>
      <c r="H38" s="293">
        <v>1</v>
      </c>
      <c r="I38" s="293">
        <v>1</v>
      </c>
      <c r="J38" s="293">
        <v>1</v>
      </c>
      <c r="K38" s="327" t="s">
        <v>815</v>
      </c>
    </row>
    <row r="39" spans="1:11" s="299" customFormat="1" ht="38.25" x14ac:dyDescent="0.2">
      <c r="A39" s="290">
        <v>103</v>
      </c>
      <c r="B39" s="296" t="s">
        <v>17</v>
      </c>
      <c r="C39" s="296" t="s">
        <v>675</v>
      </c>
      <c r="D39" s="296" t="s">
        <v>199</v>
      </c>
      <c r="E39" s="297" t="s">
        <v>51</v>
      </c>
      <c r="F39" s="298" t="s">
        <v>533</v>
      </c>
      <c r="G39" s="288" t="s">
        <v>779</v>
      </c>
      <c r="H39" s="293">
        <v>1</v>
      </c>
      <c r="I39" s="293">
        <v>1</v>
      </c>
      <c r="J39" s="293">
        <v>1</v>
      </c>
      <c r="K39" s="327" t="s">
        <v>816</v>
      </c>
    </row>
    <row r="40" spans="1:11" s="299" customFormat="1" ht="38.25" x14ac:dyDescent="0.2">
      <c r="A40" s="290">
        <v>103</v>
      </c>
      <c r="B40" s="296" t="s">
        <v>17</v>
      </c>
      <c r="C40" s="296" t="s">
        <v>676</v>
      </c>
      <c r="D40" s="296" t="s">
        <v>199</v>
      </c>
      <c r="E40" s="297" t="s">
        <v>51</v>
      </c>
      <c r="F40" s="298" t="s">
        <v>533</v>
      </c>
      <c r="G40" s="288" t="s">
        <v>779</v>
      </c>
      <c r="H40" s="293">
        <v>1</v>
      </c>
      <c r="I40" s="293">
        <v>1</v>
      </c>
      <c r="J40" s="293">
        <v>1</v>
      </c>
      <c r="K40" s="327" t="s">
        <v>817</v>
      </c>
    </row>
    <row r="41" spans="1:11" s="299" customFormat="1" ht="63.75" x14ac:dyDescent="0.2">
      <c r="A41" s="290">
        <v>103</v>
      </c>
      <c r="B41" s="296" t="s">
        <v>17</v>
      </c>
      <c r="C41" s="296" t="s">
        <v>677</v>
      </c>
      <c r="D41" s="296" t="s">
        <v>199</v>
      </c>
      <c r="E41" s="297" t="s">
        <v>51</v>
      </c>
      <c r="F41" s="298" t="s">
        <v>551</v>
      </c>
      <c r="G41" s="288">
        <v>20</v>
      </c>
      <c r="H41" s="293">
        <v>1</v>
      </c>
      <c r="I41" s="293">
        <v>1</v>
      </c>
      <c r="J41" s="293">
        <v>1</v>
      </c>
      <c r="K41" s="327" t="s">
        <v>818</v>
      </c>
    </row>
    <row r="42" spans="1:11" s="299" customFormat="1" ht="38.25" x14ac:dyDescent="0.2">
      <c r="A42" s="290">
        <v>103</v>
      </c>
      <c r="B42" s="296" t="s">
        <v>17</v>
      </c>
      <c r="C42" s="296" t="s">
        <v>678</v>
      </c>
      <c r="D42" s="296" t="s">
        <v>199</v>
      </c>
      <c r="E42" s="297" t="s">
        <v>51</v>
      </c>
      <c r="F42" s="298" t="s">
        <v>552</v>
      </c>
      <c r="G42" s="288" t="s">
        <v>819</v>
      </c>
      <c r="H42" s="293">
        <v>1</v>
      </c>
      <c r="I42" s="293">
        <v>1</v>
      </c>
      <c r="J42" s="293">
        <v>1</v>
      </c>
      <c r="K42" s="326" t="s">
        <v>820</v>
      </c>
    </row>
    <row r="43" spans="1:11" s="299" customFormat="1" ht="38.25" x14ac:dyDescent="0.2">
      <c r="A43" s="290">
        <v>103</v>
      </c>
      <c r="B43" s="296" t="s">
        <v>17</v>
      </c>
      <c r="C43" s="296" t="s">
        <v>243</v>
      </c>
      <c r="D43" s="296" t="s">
        <v>199</v>
      </c>
      <c r="E43" s="297" t="s">
        <v>51</v>
      </c>
      <c r="F43" s="298" t="s">
        <v>244</v>
      </c>
      <c r="G43" s="288" t="s">
        <v>779</v>
      </c>
      <c r="H43" s="293">
        <v>1</v>
      </c>
      <c r="I43" s="293">
        <v>1</v>
      </c>
      <c r="J43" s="293">
        <v>1</v>
      </c>
      <c r="K43" s="327" t="s">
        <v>821</v>
      </c>
    </row>
    <row r="44" spans="1:11" s="299" customFormat="1" ht="76.5" x14ac:dyDescent="0.2">
      <c r="A44" s="290">
        <v>103</v>
      </c>
      <c r="B44" s="296" t="s">
        <v>17</v>
      </c>
      <c r="C44" s="296" t="s">
        <v>245</v>
      </c>
      <c r="D44" s="296" t="s">
        <v>199</v>
      </c>
      <c r="E44" s="297" t="s">
        <v>51</v>
      </c>
      <c r="F44" s="298" t="s">
        <v>246</v>
      </c>
      <c r="G44" s="288" t="s">
        <v>822</v>
      </c>
      <c r="H44" s="293">
        <v>1</v>
      </c>
      <c r="I44" s="293">
        <v>1</v>
      </c>
      <c r="J44" s="293">
        <v>1</v>
      </c>
      <c r="K44" s="327" t="s">
        <v>823</v>
      </c>
    </row>
    <row r="45" spans="1:11" s="299" customFormat="1" ht="51" x14ac:dyDescent="0.2">
      <c r="A45" s="290">
        <v>103</v>
      </c>
      <c r="B45" s="296" t="s">
        <v>17</v>
      </c>
      <c r="C45" s="296" t="s">
        <v>247</v>
      </c>
      <c r="D45" s="296" t="s">
        <v>199</v>
      </c>
      <c r="E45" s="297" t="s">
        <v>51</v>
      </c>
      <c r="F45" s="298" t="s">
        <v>248</v>
      </c>
      <c r="G45" s="288">
        <v>2</v>
      </c>
      <c r="H45" s="293">
        <v>1</v>
      </c>
      <c r="I45" s="293">
        <v>1</v>
      </c>
      <c r="J45" s="293">
        <v>1</v>
      </c>
      <c r="K45" s="326"/>
    </row>
    <row r="46" spans="1:11" s="299" customFormat="1" ht="38.25" x14ac:dyDescent="0.2">
      <c r="A46" s="290">
        <v>103</v>
      </c>
      <c r="B46" s="296" t="s">
        <v>17</v>
      </c>
      <c r="C46" s="291" t="s">
        <v>250</v>
      </c>
      <c r="D46" s="291" t="s">
        <v>199</v>
      </c>
      <c r="E46" s="297" t="s">
        <v>51</v>
      </c>
      <c r="F46" s="298" t="s">
        <v>554</v>
      </c>
      <c r="G46" s="288" t="s">
        <v>779</v>
      </c>
      <c r="H46" s="293">
        <v>2</v>
      </c>
      <c r="I46" s="293">
        <v>2</v>
      </c>
      <c r="J46" s="293">
        <v>2</v>
      </c>
      <c r="K46" s="327" t="s">
        <v>824</v>
      </c>
    </row>
    <row r="47" spans="1:11" s="299" customFormat="1" ht="25.5" x14ac:dyDescent="0.2">
      <c r="A47" s="290">
        <v>103</v>
      </c>
      <c r="B47" s="296" t="s">
        <v>17</v>
      </c>
      <c r="C47" s="296" t="s">
        <v>251</v>
      </c>
      <c r="D47" s="296" t="s">
        <v>199</v>
      </c>
      <c r="E47" s="297" t="s">
        <v>51</v>
      </c>
      <c r="F47" s="298" t="s">
        <v>252</v>
      </c>
      <c r="G47" s="288">
        <v>16</v>
      </c>
      <c r="H47" s="293">
        <v>1</v>
      </c>
      <c r="I47" s="293">
        <v>1</v>
      </c>
      <c r="J47" s="293">
        <v>1</v>
      </c>
      <c r="K47" s="326"/>
    </row>
    <row r="48" spans="1:11" s="299" customFormat="1" ht="89.25" x14ac:dyDescent="0.2">
      <c r="A48" s="290">
        <v>103</v>
      </c>
      <c r="B48" s="296" t="s">
        <v>17</v>
      </c>
      <c r="C48" s="296" t="s">
        <v>679</v>
      </c>
      <c r="D48" s="296" t="s">
        <v>199</v>
      </c>
      <c r="E48" s="297" t="s">
        <v>51</v>
      </c>
      <c r="F48" s="298" t="s">
        <v>253</v>
      </c>
      <c r="G48" s="288">
        <v>1</v>
      </c>
      <c r="H48" s="293">
        <v>1</v>
      </c>
      <c r="I48" s="293">
        <v>1</v>
      </c>
      <c r="J48" s="293">
        <v>1</v>
      </c>
      <c r="K48" s="327" t="s">
        <v>825</v>
      </c>
    </row>
    <row r="49" spans="1:12" ht="183.75" customHeight="1" x14ac:dyDescent="0.2">
      <c r="A49" s="290">
        <v>103</v>
      </c>
      <c r="B49" s="291" t="s">
        <v>17</v>
      </c>
      <c r="C49" s="291" t="s">
        <v>680</v>
      </c>
      <c r="D49" s="291" t="s">
        <v>199</v>
      </c>
      <c r="E49" s="297" t="s">
        <v>51</v>
      </c>
      <c r="F49" s="290" t="s">
        <v>254</v>
      </c>
      <c r="G49" s="288" t="s">
        <v>826</v>
      </c>
      <c r="H49" s="293">
        <v>1</v>
      </c>
      <c r="I49" s="293">
        <v>1</v>
      </c>
      <c r="J49" s="293">
        <v>1</v>
      </c>
      <c r="K49" s="327" t="s">
        <v>862</v>
      </c>
      <c r="L49" s="179"/>
    </row>
    <row r="50" spans="1:12" ht="76.5" x14ac:dyDescent="0.2">
      <c r="A50" s="290">
        <v>103</v>
      </c>
      <c r="B50" s="291" t="s">
        <v>17</v>
      </c>
      <c r="C50" s="292" t="s">
        <v>681</v>
      </c>
      <c r="D50" s="292" t="s">
        <v>199</v>
      </c>
      <c r="E50" s="297" t="s">
        <v>51</v>
      </c>
      <c r="F50" s="290" t="s">
        <v>255</v>
      </c>
      <c r="G50" s="288" t="s">
        <v>827</v>
      </c>
      <c r="H50" s="293">
        <v>1</v>
      </c>
      <c r="I50" s="293">
        <v>1</v>
      </c>
      <c r="J50" s="293">
        <v>1</v>
      </c>
      <c r="K50" s="325" t="s">
        <v>828</v>
      </c>
      <c r="L50" s="179"/>
    </row>
    <row r="51" spans="1:12" ht="38.25" x14ac:dyDescent="0.2">
      <c r="A51" s="290">
        <v>103</v>
      </c>
      <c r="B51" s="291" t="s">
        <v>17</v>
      </c>
      <c r="C51" s="294" t="s">
        <v>682</v>
      </c>
      <c r="D51" s="294" t="s">
        <v>199</v>
      </c>
      <c r="E51" s="295" t="s">
        <v>51</v>
      </c>
      <c r="F51" s="290" t="s">
        <v>256</v>
      </c>
      <c r="G51" s="288">
        <v>4</v>
      </c>
      <c r="H51" s="293">
        <v>1</v>
      </c>
      <c r="I51" s="293">
        <v>1</v>
      </c>
      <c r="J51" s="293">
        <v>1</v>
      </c>
      <c r="K51" s="328" t="s">
        <v>829</v>
      </c>
      <c r="L51" s="179"/>
    </row>
    <row r="52" spans="1:12" ht="146.25" customHeight="1" x14ac:dyDescent="0.2">
      <c r="A52" s="290">
        <v>103</v>
      </c>
      <c r="B52" s="291" t="s">
        <v>17</v>
      </c>
      <c r="C52" s="294" t="s">
        <v>683</v>
      </c>
      <c r="D52" s="294" t="s">
        <v>199</v>
      </c>
      <c r="E52" s="295" t="s">
        <v>51</v>
      </c>
      <c r="F52" s="290" t="s">
        <v>257</v>
      </c>
      <c r="G52" s="288" t="s">
        <v>830</v>
      </c>
      <c r="H52" s="293">
        <v>1</v>
      </c>
      <c r="I52" s="293">
        <v>1</v>
      </c>
      <c r="J52" s="293">
        <v>1</v>
      </c>
      <c r="K52" s="325" t="s">
        <v>831</v>
      </c>
      <c r="L52" s="179"/>
    </row>
    <row r="53" spans="1:12" ht="102" x14ac:dyDescent="0.2">
      <c r="A53" s="290">
        <v>103</v>
      </c>
      <c r="B53" s="291" t="s">
        <v>17</v>
      </c>
      <c r="C53" s="294" t="s">
        <v>684</v>
      </c>
      <c r="D53" s="294" t="s">
        <v>199</v>
      </c>
      <c r="E53" s="295" t="s">
        <v>51</v>
      </c>
      <c r="F53" s="290" t="s">
        <v>545</v>
      </c>
      <c r="G53" s="288" t="s">
        <v>832</v>
      </c>
      <c r="H53" s="293">
        <v>1</v>
      </c>
      <c r="I53" s="293">
        <v>1</v>
      </c>
      <c r="J53" s="293">
        <v>1</v>
      </c>
      <c r="K53" s="328" t="s">
        <v>833</v>
      </c>
      <c r="L53" s="179"/>
    </row>
    <row r="54" spans="1:12" ht="63.75" x14ac:dyDescent="0.2">
      <c r="A54" s="290">
        <v>103</v>
      </c>
      <c r="B54" s="304" t="s">
        <v>17</v>
      </c>
      <c r="C54" s="305" t="s">
        <v>685</v>
      </c>
      <c r="D54" s="294" t="s">
        <v>199</v>
      </c>
      <c r="E54" s="304" t="s">
        <v>51</v>
      </c>
      <c r="F54" s="306" t="s">
        <v>544</v>
      </c>
      <c r="G54" s="288">
        <v>8</v>
      </c>
      <c r="H54" s="293">
        <v>1</v>
      </c>
      <c r="I54" s="293">
        <v>1</v>
      </c>
      <c r="J54" s="293">
        <v>1</v>
      </c>
      <c r="K54" s="325" t="s">
        <v>834</v>
      </c>
      <c r="L54" s="179"/>
    </row>
    <row r="55" spans="1:12" ht="38.25" x14ac:dyDescent="0.2">
      <c r="A55" s="290">
        <v>103</v>
      </c>
      <c r="B55" s="304" t="s">
        <v>17</v>
      </c>
      <c r="C55" s="305" t="s">
        <v>686</v>
      </c>
      <c r="D55" s="305" t="s">
        <v>199</v>
      </c>
      <c r="E55" s="304" t="s">
        <v>89</v>
      </c>
      <c r="F55" s="307" t="s">
        <v>89</v>
      </c>
      <c r="G55" s="288">
        <v>62</v>
      </c>
      <c r="H55" s="293">
        <v>1</v>
      </c>
      <c r="I55" s="293">
        <v>1</v>
      </c>
      <c r="J55" s="293">
        <v>1</v>
      </c>
      <c r="K55" s="303"/>
      <c r="L55" s="179"/>
    </row>
    <row r="56" spans="1:12" ht="38.25" x14ac:dyDescent="0.2">
      <c r="A56" s="308">
        <v>103</v>
      </c>
      <c r="B56" s="304" t="s">
        <v>17</v>
      </c>
      <c r="C56" s="294" t="s">
        <v>687</v>
      </c>
      <c r="D56" s="305" t="s">
        <v>199</v>
      </c>
      <c r="E56" s="297" t="s">
        <v>91</v>
      </c>
      <c r="F56" s="298" t="s">
        <v>91</v>
      </c>
      <c r="G56" s="288">
        <v>17</v>
      </c>
      <c r="H56" s="293">
        <v>1</v>
      </c>
      <c r="I56" s="293">
        <v>1</v>
      </c>
      <c r="J56" s="293">
        <v>1</v>
      </c>
      <c r="K56" s="296"/>
    </row>
    <row r="57" spans="1:12" ht="73.5" customHeight="1" x14ac:dyDescent="0.2">
      <c r="A57" s="290">
        <v>103</v>
      </c>
      <c r="B57" s="291" t="s">
        <v>17</v>
      </c>
      <c r="C57" s="294" t="s">
        <v>688</v>
      </c>
      <c r="D57" s="294" t="s">
        <v>199</v>
      </c>
      <c r="E57" s="295" t="s">
        <v>51</v>
      </c>
      <c r="F57" s="290" t="s">
        <v>543</v>
      </c>
      <c r="G57" s="288" t="s">
        <v>779</v>
      </c>
      <c r="H57" s="293">
        <v>1</v>
      </c>
      <c r="I57" s="293">
        <v>1</v>
      </c>
      <c r="J57" s="293">
        <v>1</v>
      </c>
      <c r="K57" s="303"/>
      <c r="L57" s="179"/>
    </row>
    <row r="58" spans="1:12" s="299" customFormat="1" ht="102" x14ac:dyDescent="0.2">
      <c r="A58" s="290">
        <v>103</v>
      </c>
      <c r="B58" s="296" t="s">
        <v>17</v>
      </c>
      <c r="C58" s="296" t="s">
        <v>235</v>
      </c>
      <c r="D58" s="296" t="s">
        <v>203</v>
      </c>
      <c r="E58" s="297" t="s">
        <v>51</v>
      </c>
      <c r="F58" s="298" t="s">
        <v>236</v>
      </c>
      <c r="G58" s="288">
        <v>41</v>
      </c>
      <c r="H58" s="293">
        <v>2</v>
      </c>
      <c r="I58" s="293">
        <v>2</v>
      </c>
      <c r="J58" s="293">
        <v>2</v>
      </c>
      <c r="K58" s="327" t="s">
        <v>835</v>
      </c>
    </row>
    <row r="59" spans="1:12" s="299" customFormat="1" ht="89.25" x14ac:dyDescent="0.2">
      <c r="A59" s="290">
        <v>103</v>
      </c>
      <c r="B59" s="296" t="s">
        <v>17</v>
      </c>
      <c r="C59" s="296" t="s">
        <v>689</v>
      </c>
      <c r="D59" s="296" t="s">
        <v>203</v>
      </c>
      <c r="E59" s="297" t="s">
        <v>51</v>
      </c>
      <c r="F59" s="298" t="s">
        <v>222</v>
      </c>
      <c r="G59" s="288"/>
      <c r="H59" s="293">
        <v>1</v>
      </c>
      <c r="I59" s="293">
        <v>1</v>
      </c>
      <c r="J59" s="293">
        <v>1</v>
      </c>
      <c r="K59" s="329" t="s">
        <v>861</v>
      </c>
    </row>
    <row r="60" spans="1:12" s="299" customFormat="1" ht="25.5" x14ac:dyDescent="0.2">
      <c r="A60" s="290">
        <v>103</v>
      </c>
      <c r="B60" s="296" t="s">
        <v>17</v>
      </c>
      <c r="C60" s="296" t="s">
        <v>690</v>
      </c>
      <c r="D60" s="296" t="s">
        <v>203</v>
      </c>
      <c r="E60" s="295" t="s">
        <v>51</v>
      </c>
      <c r="F60" s="298" t="s">
        <v>226</v>
      </c>
      <c r="G60" s="364">
        <v>0</v>
      </c>
      <c r="H60" s="365">
        <v>0</v>
      </c>
      <c r="I60" s="365">
        <v>0</v>
      </c>
      <c r="J60" s="293">
        <v>0</v>
      </c>
      <c r="K60" s="327" t="s">
        <v>860</v>
      </c>
    </row>
    <row r="61" spans="1:12" s="299" customFormat="1" ht="76.5" x14ac:dyDescent="0.2">
      <c r="A61" s="290">
        <v>103</v>
      </c>
      <c r="B61" s="296" t="s">
        <v>17</v>
      </c>
      <c r="C61" s="296" t="s">
        <v>691</v>
      </c>
      <c r="D61" s="296" t="s">
        <v>203</v>
      </c>
      <c r="E61" s="297" t="s">
        <v>51</v>
      </c>
      <c r="F61" s="298" t="s">
        <v>227</v>
      </c>
      <c r="G61" s="288">
        <v>1</v>
      </c>
      <c r="H61" s="293">
        <v>1</v>
      </c>
      <c r="I61" s="293">
        <v>1</v>
      </c>
      <c r="J61" s="293">
        <v>1</v>
      </c>
      <c r="K61" s="326" t="s">
        <v>905</v>
      </c>
    </row>
    <row r="62" spans="1:12" s="299" customFormat="1" ht="61.5" customHeight="1" x14ac:dyDescent="0.2">
      <c r="A62" s="290">
        <v>103</v>
      </c>
      <c r="B62" s="296" t="s">
        <v>17</v>
      </c>
      <c r="C62" s="296" t="s">
        <v>692</v>
      </c>
      <c r="D62" s="296" t="s">
        <v>203</v>
      </c>
      <c r="E62" s="297" t="s">
        <v>219</v>
      </c>
      <c r="F62" s="298" t="s">
        <v>220</v>
      </c>
      <c r="G62" s="288" t="s">
        <v>836</v>
      </c>
      <c r="H62" s="293">
        <v>1</v>
      </c>
      <c r="I62" s="293">
        <v>1</v>
      </c>
      <c r="J62" s="293">
        <v>1</v>
      </c>
      <c r="K62" s="300"/>
    </row>
    <row r="63" spans="1:12" s="299" customFormat="1" ht="56.25" customHeight="1" x14ac:dyDescent="0.2">
      <c r="A63" s="290">
        <v>103</v>
      </c>
      <c r="B63" s="296" t="s">
        <v>17</v>
      </c>
      <c r="C63" s="291" t="s">
        <v>249</v>
      </c>
      <c r="D63" s="291" t="s">
        <v>203</v>
      </c>
      <c r="E63" s="297" t="s">
        <v>51</v>
      </c>
      <c r="F63" s="298" t="s">
        <v>215</v>
      </c>
      <c r="G63" s="288" t="s">
        <v>836</v>
      </c>
      <c r="H63" s="293">
        <v>1</v>
      </c>
      <c r="I63" s="293">
        <v>1</v>
      </c>
      <c r="J63" s="293">
        <v>1</v>
      </c>
      <c r="K63" s="296"/>
    </row>
    <row r="64" spans="1:12" ht="108" customHeight="1" x14ac:dyDescent="0.2">
      <c r="A64" s="308">
        <v>103</v>
      </c>
      <c r="B64" s="304" t="s">
        <v>17</v>
      </c>
      <c r="C64" s="294" t="s">
        <v>693</v>
      </c>
      <c r="D64" s="295" t="s">
        <v>203</v>
      </c>
      <c r="E64" s="310" t="s">
        <v>51</v>
      </c>
      <c r="F64" s="308" t="s">
        <v>258</v>
      </c>
      <c r="G64" s="288">
        <v>8</v>
      </c>
      <c r="H64" s="293">
        <v>1</v>
      </c>
      <c r="I64" s="293">
        <v>1</v>
      </c>
      <c r="J64" s="293">
        <v>1</v>
      </c>
      <c r="K64" s="325" t="s">
        <v>863</v>
      </c>
    </row>
    <row r="65" spans="1:12" s="299" customFormat="1" ht="25.5" x14ac:dyDescent="0.2">
      <c r="A65" s="290">
        <v>103</v>
      </c>
      <c r="B65" s="296" t="s">
        <v>17</v>
      </c>
      <c r="C65" s="296" t="s">
        <v>694</v>
      </c>
      <c r="D65" s="296" t="s">
        <v>203</v>
      </c>
      <c r="E65" s="297" t="s">
        <v>219</v>
      </c>
      <c r="F65" s="298" t="s">
        <v>221</v>
      </c>
      <c r="G65" s="364">
        <v>0</v>
      </c>
      <c r="H65" s="365">
        <v>0</v>
      </c>
      <c r="I65" s="365">
        <v>0</v>
      </c>
      <c r="J65" s="293">
        <v>0</v>
      </c>
      <c r="K65" s="327" t="s">
        <v>837</v>
      </c>
    </row>
    <row r="66" spans="1:12" s="299" customFormat="1" ht="150" x14ac:dyDescent="0.2">
      <c r="A66" s="290">
        <v>103</v>
      </c>
      <c r="B66" s="296" t="s">
        <v>17</v>
      </c>
      <c r="C66" s="296" t="s">
        <v>695</v>
      </c>
      <c r="D66" s="296" t="s">
        <v>203</v>
      </c>
      <c r="E66" s="297" t="s">
        <v>212</v>
      </c>
      <c r="F66" s="298" t="s">
        <v>213</v>
      </c>
      <c r="G66" s="288">
        <v>1</v>
      </c>
      <c r="H66" s="293">
        <v>1</v>
      </c>
      <c r="I66" s="293">
        <v>1</v>
      </c>
      <c r="J66" s="293">
        <v>1</v>
      </c>
      <c r="K66" s="382" t="s">
        <v>906</v>
      </c>
    </row>
    <row r="67" spans="1:12" s="299" customFormat="1" ht="62.25" customHeight="1" x14ac:dyDescent="0.2">
      <c r="A67" s="290">
        <v>103</v>
      </c>
      <c r="B67" s="296" t="s">
        <v>17</v>
      </c>
      <c r="C67" s="296" t="s">
        <v>696</v>
      </c>
      <c r="D67" s="296" t="s">
        <v>203</v>
      </c>
      <c r="E67" s="297" t="s">
        <v>228</v>
      </c>
      <c r="F67" s="298" t="s">
        <v>229</v>
      </c>
      <c r="G67" s="288" t="s">
        <v>838</v>
      </c>
      <c r="H67" s="293">
        <v>1</v>
      </c>
      <c r="I67" s="293">
        <v>1</v>
      </c>
      <c r="J67" s="293">
        <v>1</v>
      </c>
      <c r="K67" s="300" t="s">
        <v>839</v>
      </c>
    </row>
    <row r="68" spans="1:12" s="299" customFormat="1" ht="63.75" x14ac:dyDescent="0.2">
      <c r="A68" s="290">
        <v>103</v>
      </c>
      <c r="B68" s="296" t="s">
        <v>17</v>
      </c>
      <c r="C68" s="296" t="s">
        <v>697</v>
      </c>
      <c r="D68" s="296" t="s">
        <v>203</v>
      </c>
      <c r="E68" s="297" t="s">
        <v>230</v>
      </c>
      <c r="F68" s="298" t="s">
        <v>231</v>
      </c>
      <c r="G68" s="288" t="s">
        <v>838</v>
      </c>
      <c r="H68" s="293">
        <v>1</v>
      </c>
      <c r="I68" s="293">
        <v>1</v>
      </c>
      <c r="J68" s="293">
        <v>1</v>
      </c>
      <c r="K68" s="300"/>
    </row>
    <row r="69" spans="1:12" s="299" customFormat="1" ht="51" x14ac:dyDescent="0.2">
      <c r="A69" s="290">
        <v>103</v>
      </c>
      <c r="B69" s="296" t="s">
        <v>17</v>
      </c>
      <c r="C69" s="296" t="s">
        <v>698</v>
      </c>
      <c r="D69" s="296" t="s">
        <v>203</v>
      </c>
      <c r="E69" s="292" t="s">
        <v>232</v>
      </c>
      <c r="F69" s="298" t="s">
        <v>233</v>
      </c>
      <c r="G69" s="311" t="s">
        <v>836</v>
      </c>
      <c r="H69" s="293">
        <v>1</v>
      </c>
      <c r="I69" s="293">
        <v>1</v>
      </c>
      <c r="J69" s="293">
        <v>1</v>
      </c>
      <c r="K69" s="300"/>
    </row>
    <row r="70" spans="1:12" ht="288.75" customHeight="1" x14ac:dyDescent="0.2">
      <c r="A70" s="308">
        <v>103</v>
      </c>
      <c r="B70" s="304" t="s">
        <v>17</v>
      </c>
      <c r="C70" s="294" t="s">
        <v>209</v>
      </c>
      <c r="D70" s="305" t="s">
        <v>654</v>
      </c>
      <c r="E70" s="297" t="s">
        <v>655</v>
      </c>
      <c r="F70" s="298" t="s">
        <v>652</v>
      </c>
      <c r="G70" s="296"/>
      <c r="H70" s="293">
        <v>2</v>
      </c>
      <c r="I70" s="293">
        <v>2</v>
      </c>
      <c r="J70" s="293">
        <v>2</v>
      </c>
      <c r="K70" s="325" t="s">
        <v>840</v>
      </c>
    </row>
    <row r="71" spans="1:12" ht="29.25" customHeight="1" x14ac:dyDescent="0.2">
      <c r="A71" s="451" t="s">
        <v>104</v>
      </c>
      <c r="B71" s="451"/>
      <c r="C71" s="451"/>
      <c r="D71" s="451"/>
      <c r="E71" s="451"/>
      <c r="F71" s="451"/>
      <c r="G71" s="451"/>
      <c r="H71" s="312">
        <f>SUM(H15:H70)</f>
        <v>56</v>
      </c>
      <c r="I71" s="312">
        <f>SUM(I15:I70)</f>
        <v>56</v>
      </c>
      <c r="J71" s="337">
        <f>SUM(J15:J70)</f>
        <v>56</v>
      </c>
      <c r="K71" s="312"/>
      <c r="L71" s="179"/>
    </row>
    <row r="72" spans="1:12" ht="29.25" customHeight="1" x14ac:dyDescent="0.2">
      <c r="A72" s="452" t="s">
        <v>841</v>
      </c>
      <c r="B72" s="453"/>
      <c r="C72" s="453"/>
      <c r="D72" s="453"/>
      <c r="E72" s="453"/>
      <c r="F72" s="453"/>
      <c r="G72" s="453"/>
      <c r="H72" s="453"/>
      <c r="I72" s="453"/>
      <c r="J72" s="453"/>
      <c r="K72" s="454"/>
      <c r="L72" s="313"/>
    </row>
    <row r="73" spans="1:12" ht="35.25" customHeight="1" x14ac:dyDescent="0.2">
      <c r="A73" s="455" t="s">
        <v>842</v>
      </c>
      <c r="B73" s="456"/>
      <c r="C73" s="456"/>
      <c r="D73" s="456"/>
      <c r="E73" s="456"/>
      <c r="F73" s="456"/>
      <c r="G73" s="456"/>
      <c r="H73" s="456"/>
      <c r="I73" s="456"/>
      <c r="J73" s="456"/>
      <c r="K73" s="457"/>
    </row>
    <row r="74" spans="1:12" ht="143.25" customHeight="1" x14ac:dyDescent="0.2">
      <c r="A74" s="314" t="s">
        <v>259</v>
      </c>
      <c r="B74" s="315" t="s">
        <v>105</v>
      </c>
      <c r="C74" s="316" t="s">
        <v>656</v>
      </c>
      <c r="D74" s="317" t="s">
        <v>699</v>
      </c>
      <c r="E74" s="295" t="s">
        <v>51</v>
      </c>
      <c r="F74" s="318" t="s">
        <v>657</v>
      </c>
      <c r="G74" s="291"/>
      <c r="H74" s="293">
        <v>10</v>
      </c>
      <c r="I74" s="293">
        <v>10</v>
      </c>
      <c r="J74" s="293">
        <v>10</v>
      </c>
      <c r="K74" s="261" t="s">
        <v>864</v>
      </c>
    </row>
    <row r="75" spans="1:12" ht="66" customHeight="1" x14ac:dyDescent="0.2">
      <c r="A75" s="314" t="s">
        <v>259</v>
      </c>
      <c r="B75" s="315" t="s">
        <v>105</v>
      </c>
      <c r="C75" s="316" t="s">
        <v>658</v>
      </c>
      <c r="D75" s="317" t="s">
        <v>199</v>
      </c>
      <c r="E75" s="295" t="s">
        <v>51</v>
      </c>
      <c r="F75" s="297" t="s">
        <v>710</v>
      </c>
      <c r="G75" s="291"/>
      <c r="H75" s="293">
        <v>10</v>
      </c>
      <c r="I75" s="293">
        <v>10</v>
      </c>
      <c r="J75" s="293">
        <v>10</v>
      </c>
      <c r="K75" s="319"/>
    </row>
    <row r="76" spans="1:12" ht="51" x14ac:dyDescent="0.2">
      <c r="A76" s="314" t="s">
        <v>259</v>
      </c>
      <c r="B76" s="315" t="s">
        <v>105</v>
      </c>
      <c r="C76" s="316" t="s">
        <v>711</v>
      </c>
      <c r="D76" s="317" t="s">
        <v>659</v>
      </c>
      <c r="E76" s="295" t="s">
        <v>51</v>
      </c>
      <c r="F76" s="295" t="s">
        <v>710</v>
      </c>
      <c r="G76" s="296"/>
      <c r="H76" s="293">
        <v>10</v>
      </c>
      <c r="I76" s="293">
        <v>10</v>
      </c>
      <c r="J76" s="293">
        <v>8</v>
      </c>
      <c r="K76" s="326" t="s">
        <v>843</v>
      </c>
      <c r="L76" s="335"/>
    </row>
    <row r="77" spans="1:12" ht="76.5" x14ac:dyDescent="0.2">
      <c r="A77" s="314" t="s">
        <v>259</v>
      </c>
      <c r="B77" s="315" t="s">
        <v>105</v>
      </c>
      <c r="C77" s="315" t="s">
        <v>569</v>
      </c>
      <c r="D77" s="317" t="s">
        <v>199</v>
      </c>
      <c r="E77" s="297" t="s">
        <v>51</v>
      </c>
      <c r="F77" s="297" t="s">
        <v>710</v>
      </c>
      <c r="G77" s="296"/>
      <c r="H77" s="293">
        <v>10</v>
      </c>
      <c r="I77" s="293">
        <v>10</v>
      </c>
      <c r="J77" s="293">
        <v>10</v>
      </c>
      <c r="K77" s="260"/>
    </row>
    <row r="78" spans="1:12" ht="18.75" customHeight="1" x14ac:dyDescent="0.2">
      <c r="A78" s="458" t="s">
        <v>109</v>
      </c>
      <c r="B78" s="459"/>
      <c r="C78" s="459"/>
      <c r="D78" s="459"/>
      <c r="E78" s="459"/>
      <c r="F78" s="459"/>
      <c r="G78" s="460"/>
      <c r="H78" s="320">
        <f>SUM(H74:H77)</f>
        <v>40</v>
      </c>
      <c r="I78" s="320">
        <f>SUM(I74:I77)</f>
        <v>40</v>
      </c>
      <c r="J78" s="320">
        <f>SUM(J74:J77)</f>
        <v>38</v>
      </c>
      <c r="K78" s="321"/>
    </row>
    <row r="82" spans="6:10" ht="20.100000000000001" customHeight="1" x14ac:dyDescent="0.2">
      <c r="F82" s="421" t="s">
        <v>956</v>
      </c>
      <c r="G82" s="421"/>
      <c r="H82" s="415">
        <v>56</v>
      </c>
      <c r="I82" s="416">
        <v>56</v>
      </c>
      <c r="J82" s="417">
        <f>I82/H82</f>
        <v>1</v>
      </c>
    </row>
    <row r="83" spans="6:10" ht="20.100000000000001" customHeight="1" x14ac:dyDescent="0.2">
      <c r="F83" s="421" t="s">
        <v>957</v>
      </c>
      <c r="G83" s="421"/>
      <c r="H83" s="415">
        <v>40</v>
      </c>
      <c r="I83" s="416">
        <v>38</v>
      </c>
      <c r="J83" s="417">
        <f t="shared" ref="J83" si="0">I83/H83</f>
        <v>0.95</v>
      </c>
    </row>
    <row r="84" spans="6:10" ht="20.100000000000001" customHeight="1" x14ac:dyDescent="0.2">
      <c r="F84" s="422" t="s">
        <v>958</v>
      </c>
      <c r="G84" s="422"/>
      <c r="H84" s="412">
        <f>SUM(H82:H83)</f>
        <v>96</v>
      </c>
      <c r="I84" s="413">
        <f>SUM(I82:I83)</f>
        <v>94</v>
      </c>
      <c r="J84" s="414">
        <f>I84/H84</f>
        <v>0.97916666666666663</v>
      </c>
    </row>
  </sheetData>
  <mergeCells count="14">
    <mergeCell ref="F82:G82"/>
    <mergeCell ref="F83:G83"/>
    <mergeCell ref="F84:G84"/>
    <mergeCell ref="A11:K11"/>
    <mergeCell ref="A1:K1"/>
    <mergeCell ref="A2:K2"/>
    <mergeCell ref="A4:K4"/>
    <mergeCell ref="A5:K5"/>
    <mergeCell ref="A7:K7"/>
    <mergeCell ref="A14:K14"/>
    <mergeCell ref="A71:G71"/>
    <mergeCell ref="A72:K72"/>
    <mergeCell ref="A73:K73"/>
    <mergeCell ref="A78:G78"/>
  </mergeCells>
  <pageMargins left="0.39370078740157483" right="0" top="0.27559055118110237" bottom="0.55118110236220474" header="0.19685039370078741" footer="0.31496062992125984"/>
  <pageSetup paperSize="9" scale="80" fitToWidth="0" fitToHeight="0" orientation="landscape" r:id="rId1"/>
  <headerFooter alignWithMargins="0">
    <oddFooter>Pagina &amp;P di &amp;N</oddFooter>
  </headerFooter>
  <rowBreaks count="2" manualBreakCount="2">
    <brk id="12" max="16383" man="1"/>
    <brk id="72" max="16383" man="1"/>
  </rowBreaks>
  <drawing r:id="rId2"/>
  <legacyDrawing r:id="rId3"/>
  <oleObjects>
    <mc:AlternateContent xmlns:mc="http://schemas.openxmlformats.org/markup-compatibility/2006">
      <mc:Choice Requires="x14">
        <oleObject progId="Documento" dvAspect="DVASPECT_ICON" shapeId="11265" r:id="rId4">
          <objectPr defaultSize="0" autoPict="0" r:id="rId5">
            <anchor moveWithCells="1">
              <from>
                <xdr:col>10</xdr:col>
                <xdr:colOff>323850</xdr:colOff>
                <xdr:row>56</xdr:row>
                <xdr:rowOff>123825</xdr:rowOff>
              </from>
              <to>
                <xdr:col>10</xdr:col>
                <xdr:colOff>1314450</xdr:colOff>
                <xdr:row>56</xdr:row>
                <xdr:rowOff>781050</xdr:rowOff>
              </to>
            </anchor>
          </objectPr>
        </oleObject>
      </mc:Choice>
      <mc:Fallback>
        <oleObject progId="Documento" dvAspect="DVASPECT_ICON" shapeId="11265" r:id="rId4"/>
      </mc:Fallback>
    </mc:AlternateContent>
    <mc:AlternateContent xmlns:mc="http://schemas.openxmlformats.org/markup-compatibility/2006">
      <mc:Choice Requires="x14">
        <oleObject progId="Documento" dvAspect="DVASPECT_ICON" shapeId="11266" r:id="rId6">
          <objectPr defaultSize="0" r:id="rId7">
            <anchor moveWithCells="1">
              <from>
                <xdr:col>10</xdr:col>
                <xdr:colOff>342900</xdr:colOff>
                <xdr:row>73</xdr:row>
                <xdr:rowOff>123825</xdr:rowOff>
              </from>
              <to>
                <xdr:col>10</xdr:col>
                <xdr:colOff>1209675</xdr:colOff>
                <xdr:row>73</xdr:row>
                <xdr:rowOff>828675</xdr:rowOff>
              </to>
            </anchor>
          </objectPr>
        </oleObject>
      </mc:Choice>
      <mc:Fallback>
        <oleObject progId="Documento" dvAspect="DVASPECT_ICON" shapeId="11266" r:id="rId6"/>
      </mc:Fallback>
    </mc:AlternateContent>
    <mc:AlternateContent xmlns:mc="http://schemas.openxmlformats.org/markup-compatibility/2006">
      <mc:Choice Requires="x14">
        <oleObject progId="Documento" dvAspect="DVASPECT_ICON" shapeId="11267" r:id="rId8">
          <objectPr defaultSize="0" r:id="rId9">
            <anchor moveWithCells="1">
              <from>
                <xdr:col>10</xdr:col>
                <xdr:colOff>352425</xdr:colOff>
                <xdr:row>74</xdr:row>
                <xdr:rowOff>66675</xdr:rowOff>
              </from>
              <to>
                <xdr:col>10</xdr:col>
                <xdr:colOff>1219200</xdr:colOff>
                <xdr:row>74</xdr:row>
                <xdr:rowOff>771525</xdr:rowOff>
              </to>
            </anchor>
          </objectPr>
        </oleObject>
      </mc:Choice>
      <mc:Fallback>
        <oleObject progId="Documento" dvAspect="DVASPECT_ICON" shapeId="11267" r:id="rId8"/>
      </mc:Fallback>
    </mc:AlternateContent>
    <mc:AlternateContent xmlns:mc="http://schemas.openxmlformats.org/markup-compatibility/2006">
      <mc:Choice Requires="x14">
        <oleObject progId="Documento" dvAspect="DVASPECT_ICON" shapeId="11268" r:id="rId10">
          <objectPr defaultSize="0" r:id="rId11">
            <anchor moveWithCells="1">
              <from>
                <xdr:col>10</xdr:col>
                <xdr:colOff>409575</xdr:colOff>
                <xdr:row>76</xdr:row>
                <xdr:rowOff>57150</xdr:rowOff>
              </from>
              <to>
                <xdr:col>10</xdr:col>
                <xdr:colOff>1276350</xdr:colOff>
                <xdr:row>76</xdr:row>
                <xdr:rowOff>762000</xdr:rowOff>
              </to>
            </anchor>
          </objectPr>
        </oleObject>
      </mc:Choice>
      <mc:Fallback>
        <oleObject progId="Documento" dvAspect="DVASPECT_ICON" shapeId="11268" r:id="rId10"/>
      </mc:Fallback>
    </mc:AlternateContent>
    <mc:AlternateContent xmlns:mc="http://schemas.openxmlformats.org/markup-compatibility/2006">
      <mc:Choice Requires="x14">
        <oleObject progId="Documento" dvAspect="DVASPECT_ICON" shapeId="11269" r:id="rId12">
          <objectPr defaultSize="0" autoPict="0" r:id="rId13">
            <anchor moveWithCells="1">
              <from>
                <xdr:col>10</xdr:col>
                <xdr:colOff>400050</xdr:colOff>
                <xdr:row>61</xdr:row>
                <xdr:rowOff>66675</xdr:rowOff>
              </from>
              <to>
                <xdr:col>10</xdr:col>
                <xdr:colOff>1314450</xdr:colOff>
                <xdr:row>61</xdr:row>
                <xdr:rowOff>657225</xdr:rowOff>
              </to>
            </anchor>
          </objectPr>
        </oleObject>
      </mc:Choice>
      <mc:Fallback>
        <oleObject progId="Documento" dvAspect="DVASPECT_ICON" shapeId="11269" r:id="rId12"/>
      </mc:Fallback>
    </mc:AlternateContent>
    <mc:AlternateContent xmlns:mc="http://schemas.openxmlformats.org/markup-compatibility/2006">
      <mc:Choice Requires="x14">
        <oleObject progId="Documento" dvAspect="DVASPECT_ICON" shapeId="11270" r:id="rId14">
          <objectPr defaultSize="0" autoPict="0" r:id="rId15">
            <anchor moveWithCells="1">
              <from>
                <xdr:col>10</xdr:col>
                <xdr:colOff>381000</xdr:colOff>
                <xdr:row>62</xdr:row>
                <xdr:rowOff>47625</xdr:rowOff>
              </from>
              <to>
                <xdr:col>10</xdr:col>
                <xdr:colOff>1295400</xdr:colOff>
                <xdr:row>62</xdr:row>
                <xdr:rowOff>619125</xdr:rowOff>
              </to>
            </anchor>
          </objectPr>
        </oleObject>
      </mc:Choice>
      <mc:Fallback>
        <oleObject progId="Documento" dvAspect="DVASPECT_ICON" shapeId="11270" r:id="rId14"/>
      </mc:Fallback>
    </mc:AlternateContent>
    <mc:AlternateContent xmlns:mc="http://schemas.openxmlformats.org/markup-compatibility/2006">
      <mc:Choice Requires="x14">
        <oleObject progId="Foglio di lavoro" dvAspect="DVASPECT_ICON" shapeId="11271" r:id="rId16">
          <objectPr defaultSize="0" r:id="rId17">
            <anchor moveWithCells="1">
              <from>
                <xdr:col>10</xdr:col>
                <xdr:colOff>352425</xdr:colOff>
                <xdr:row>66</xdr:row>
                <xdr:rowOff>47625</xdr:rowOff>
              </from>
              <to>
                <xdr:col>10</xdr:col>
                <xdr:colOff>1219200</xdr:colOff>
                <xdr:row>66</xdr:row>
                <xdr:rowOff>752475</xdr:rowOff>
              </to>
            </anchor>
          </objectPr>
        </oleObject>
      </mc:Choice>
      <mc:Fallback>
        <oleObject progId="Foglio di lavoro" dvAspect="DVASPECT_ICON" shapeId="11271" r:id="rId16"/>
      </mc:Fallback>
    </mc:AlternateContent>
    <mc:AlternateContent xmlns:mc="http://schemas.openxmlformats.org/markup-compatibility/2006">
      <mc:Choice Requires="x14">
        <oleObject progId="Foglio di lavoro" dvAspect="DVASPECT_ICON" shapeId="11272" r:id="rId18">
          <objectPr defaultSize="0" r:id="rId19">
            <anchor moveWithCells="1">
              <from>
                <xdr:col>10</xdr:col>
                <xdr:colOff>409575</xdr:colOff>
                <xdr:row>67</xdr:row>
                <xdr:rowOff>57150</xdr:rowOff>
              </from>
              <to>
                <xdr:col>10</xdr:col>
                <xdr:colOff>1276350</xdr:colOff>
                <xdr:row>67</xdr:row>
                <xdr:rowOff>762000</xdr:rowOff>
              </to>
            </anchor>
          </objectPr>
        </oleObject>
      </mc:Choice>
      <mc:Fallback>
        <oleObject progId="Foglio di lavoro" dvAspect="DVASPECT_ICON" shapeId="11272" r:id="rId18"/>
      </mc:Fallback>
    </mc:AlternateContent>
    <mc:AlternateContent xmlns:mc="http://schemas.openxmlformats.org/markup-compatibility/2006">
      <mc:Choice Requires="x14">
        <oleObject progId="Documento" dvAspect="DVASPECT_ICON" shapeId="11273" r:id="rId20">
          <objectPr defaultSize="0" autoPict="0" r:id="rId21">
            <anchor moveWithCells="1">
              <from>
                <xdr:col>10</xdr:col>
                <xdr:colOff>428625</xdr:colOff>
                <xdr:row>68</xdr:row>
                <xdr:rowOff>47625</xdr:rowOff>
              </from>
              <to>
                <xdr:col>10</xdr:col>
                <xdr:colOff>1343025</xdr:colOff>
                <xdr:row>68</xdr:row>
                <xdr:rowOff>628650</xdr:rowOff>
              </to>
            </anchor>
          </objectPr>
        </oleObject>
      </mc:Choice>
      <mc:Fallback>
        <oleObject progId="Documento" dvAspect="DVASPECT_ICON" shapeId="11273" r:id="rId20"/>
      </mc:Fallback>
    </mc:AlternateContent>
  </oleObject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7"/>
  </sheetPr>
  <dimension ref="A1:U79"/>
  <sheetViews>
    <sheetView topLeftCell="B71" zoomScale="110" zoomScaleNormal="110" workbookViewId="0">
      <selection activeCell="A12" sqref="A12"/>
    </sheetView>
  </sheetViews>
  <sheetFormatPr defaultColWidth="9.140625" defaultRowHeight="12.75" x14ac:dyDescent="0.2"/>
  <cols>
    <col min="1" max="1" width="9.85546875" style="87" customWidth="1"/>
    <col min="2" max="2" width="15.7109375" style="38" customWidth="1"/>
    <col min="3" max="3" width="29.28515625" style="1" customWidth="1"/>
    <col min="4" max="4" width="18.28515625" style="1" customWidth="1"/>
    <col min="5" max="5" width="23.7109375" style="38" customWidth="1"/>
    <col min="6" max="6" width="21.140625" style="38" customWidth="1"/>
    <col min="7" max="7" width="11.85546875" style="38" customWidth="1"/>
    <col min="8" max="8" width="6.7109375" style="38" customWidth="1"/>
    <col min="9" max="9" width="8" style="38" customWidth="1"/>
    <col min="10" max="10" width="8.85546875" style="38" customWidth="1"/>
    <col min="11" max="11" width="17.28515625" style="38" customWidth="1"/>
    <col min="12" max="12" width="13.85546875" style="38" customWidth="1"/>
    <col min="13" max="13" width="5.28515625" style="38" bestFit="1" customWidth="1"/>
    <col min="14" max="14" width="9.140625" style="38"/>
    <col min="15" max="15" width="10.28515625" style="38" customWidth="1"/>
    <col min="16" max="16" width="14.5703125" style="38" customWidth="1"/>
    <col min="17" max="16384" width="9.140625" style="38"/>
  </cols>
  <sheetData>
    <row r="1" spans="1:17" s="4" customFormat="1" ht="27" x14ac:dyDescent="0.3">
      <c r="A1" s="423" t="s">
        <v>0</v>
      </c>
      <c r="B1" s="423"/>
      <c r="C1" s="423"/>
      <c r="D1" s="423"/>
      <c r="E1" s="423"/>
      <c r="F1" s="423"/>
      <c r="G1" s="423"/>
      <c r="H1" s="423"/>
      <c r="I1" s="423"/>
      <c r="J1" s="423"/>
      <c r="K1" s="423"/>
      <c r="L1" s="70"/>
      <c r="M1" s="70"/>
      <c r="N1" s="70"/>
      <c r="O1" s="70"/>
      <c r="P1" s="70"/>
    </row>
    <row r="2" spans="1:17" s="4" customFormat="1" ht="22.5" x14ac:dyDescent="0.3">
      <c r="A2" s="425" t="s">
        <v>1</v>
      </c>
      <c r="B2" s="425"/>
      <c r="C2" s="425"/>
      <c r="D2" s="425"/>
      <c r="E2" s="425"/>
      <c r="F2" s="425"/>
      <c r="G2" s="425"/>
      <c r="H2" s="425"/>
      <c r="I2" s="425"/>
      <c r="J2" s="425"/>
      <c r="K2" s="425"/>
      <c r="L2" s="71"/>
      <c r="M2" s="71"/>
      <c r="N2" s="71"/>
      <c r="O2" s="71"/>
      <c r="P2" s="71"/>
    </row>
    <row r="3" spans="1:17" s="4" customFormat="1" ht="22.5" x14ac:dyDescent="0.3">
      <c r="A3" s="206"/>
      <c r="B3" s="206"/>
      <c r="C3" s="5"/>
      <c r="D3" s="5"/>
      <c r="E3" s="206"/>
      <c r="F3" s="206"/>
      <c r="G3" s="206"/>
      <c r="H3" s="206"/>
      <c r="I3" s="206"/>
      <c r="J3" s="206"/>
      <c r="K3" s="206"/>
      <c r="L3" s="206"/>
      <c r="M3" s="206"/>
      <c r="N3" s="206"/>
      <c r="O3" s="206"/>
      <c r="P3" s="206"/>
    </row>
    <row r="4" spans="1:17" s="4" customFormat="1" ht="22.5" x14ac:dyDescent="0.3">
      <c r="A4" s="465" t="s">
        <v>2</v>
      </c>
      <c r="B4" s="465"/>
      <c r="C4" s="465"/>
      <c r="D4" s="465"/>
      <c r="E4" s="465"/>
      <c r="F4" s="465"/>
      <c r="G4" s="465"/>
      <c r="H4" s="465"/>
      <c r="I4" s="465"/>
      <c r="J4" s="465"/>
      <c r="K4" s="465"/>
      <c r="L4" s="88"/>
      <c r="M4" s="88"/>
      <c r="N4" s="88"/>
      <c r="O4" s="88"/>
      <c r="P4" s="88"/>
      <c r="Q4" s="88"/>
    </row>
    <row r="5" spans="1:17" s="4" customFormat="1" ht="27" x14ac:dyDescent="0.3">
      <c r="A5" s="427" t="s">
        <v>562</v>
      </c>
      <c r="B5" s="427"/>
      <c r="C5" s="427"/>
      <c r="D5" s="427"/>
      <c r="E5" s="427"/>
      <c r="F5" s="427"/>
      <c r="G5" s="427"/>
      <c r="H5" s="427"/>
      <c r="I5" s="427"/>
      <c r="J5" s="427"/>
      <c r="K5" s="427"/>
      <c r="L5" s="73"/>
      <c r="M5" s="73"/>
      <c r="N5" s="73"/>
      <c r="O5" s="73"/>
      <c r="P5" s="73"/>
    </row>
    <row r="6" spans="1:17" s="4" customFormat="1" ht="27" x14ac:dyDescent="0.3">
      <c r="A6" s="207"/>
      <c r="B6" s="207"/>
      <c r="C6" s="7"/>
      <c r="D6" s="7"/>
      <c r="E6" s="207"/>
      <c r="F6" s="207"/>
      <c r="G6" s="207"/>
      <c r="H6" s="207"/>
      <c r="I6" s="207"/>
      <c r="J6" s="207"/>
      <c r="K6" s="207"/>
      <c r="L6" s="207"/>
      <c r="M6" s="207"/>
      <c r="N6" s="207"/>
      <c r="O6" s="207"/>
      <c r="P6" s="207"/>
    </row>
    <row r="7" spans="1:17" s="9" customFormat="1" ht="19.5" x14ac:dyDescent="0.25">
      <c r="A7" s="428" t="s">
        <v>260</v>
      </c>
      <c r="B7" s="428"/>
      <c r="C7" s="428"/>
      <c r="D7" s="428"/>
      <c r="E7" s="428"/>
      <c r="F7" s="428"/>
      <c r="G7" s="428"/>
      <c r="H7" s="428"/>
      <c r="I7" s="428"/>
      <c r="J7" s="428"/>
      <c r="K7" s="428"/>
      <c r="L7" s="74"/>
      <c r="M7" s="74"/>
      <c r="N7" s="74"/>
      <c r="O7" s="74"/>
      <c r="P7" s="74"/>
    </row>
    <row r="8" spans="1:17" s="9" customFormat="1" x14ac:dyDescent="0.2">
      <c r="A8" s="89"/>
      <c r="C8" s="10"/>
      <c r="D8" s="10"/>
      <c r="M8" s="11"/>
    </row>
    <row r="9" spans="1:17" s="9" customFormat="1" ht="18" x14ac:dyDescent="0.25">
      <c r="A9" s="75" t="s">
        <v>4</v>
      </c>
      <c r="B9" s="75"/>
      <c r="C9" s="75"/>
      <c r="D9" s="75"/>
      <c r="E9" s="75"/>
      <c r="F9" s="75"/>
      <c r="G9" s="75"/>
      <c r="H9" s="75"/>
      <c r="I9" s="75"/>
      <c r="J9" s="75"/>
      <c r="K9" s="75"/>
      <c r="L9" s="75"/>
      <c r="M9" s="75"/>
      <c r="N9" s="75"/>
      <c r="O9" s="75"/>
      <c r="P9" s="75"/>
    </row>
    <row r="10" spans="1:17" s="9" customFormat="1" ht="18" x14ac:dyDescent="0.25">
      <c r="A10" s="75"/>
      <c r="B10" s="75"/>
      <c r="C10" s="75"/>
      <c r="D10" s="75"/>
      <c r="E10" s="209" t="s">
        <v>261</v>
      </c>
      <c r="F10" s="75"/>
      <c r="G10" s="75"/>
      <c r="H10" s="75"/>
      <c r="I10" s="75"/>
      <c r="J10" s="75"/>
      <c r="K10" s="75"/>
      <c r="L10" s="75"/>
      <c r="M10" s="75"/>
      <c r="N10" s="75"/>
      <c r="O10" s="75"/>
      <c r="P10" s="75"/>
    </row>
    <row r="11" spans="1:17" s="9" customFormat="1" ht="18" x14ac:dyDescent="0.25">
      <c r="A11" s="424" t="s">
        <v>962</v>
      </c>
      <c r="B11" s="424"/>
      <c r="C11" s="424"/>
      <c r="D11" s="424"/>
      <c r="E11" s="424"/>
      <c r="F11" s="424"/>
      <c r="G11" s="424"/>
      <c r="H11" s="424"/>
      <c r="I11" s="424"/>
      <c r="J11" s="424"/>
      <c r="K11" s="424"/>
      <c r="L11" s="75"/>
      <c r="M11" s="75"/>
      <c r="N11" s="75"/>
      <c r="O11" s="75"/>
      <c r="P11" s="75"/>
    </row>
    <row r="12" spans="1:17" x14ac:dyDescent="0.2">
      <c r="M12" s="2"/>
    </row>
    <row r="13" spans="1:17" x14ac:dyDescent="0.2">
      <c r="M13" s="2"/>
    </row>
    <row r="14" spans="1:17" x14ac:dyDescent="0.2">
      <c r="D14" s="90"/>
      <c r="M14" s="2"/>
    </row>
    <row r="15" spans="1:17" x14ac:dyDescent="0.2">
      <c r="M15" s="2"/>
    </row>
    <row r="16" spans="1:17" s="13" customFormat="1" ht="29.25" customHeight="1" x14ac:dyDescent="0.2">
      <c r="A16" s="14" t="s">
        <v>6</v>
      </c>
      <c r="B16" s="14" t="s">
        <v>7</v>
      </c>
      <c r="C16" s="14" t="s">
        <v>8</v>
      </c>
      <c r="D16" s="14" t="s">
        <v>115</v>
      </c>
      <c r="E16" s="91" t="s">
        <v>10</v>
      </c>
      <c r="F16" s="14" t="s">
        <v>11</v>
      </c>
      <c r="G16" s="14" t="s">
        <v>563</v>
      </c>
      <c r="H16" s="14" t="s">
        <v>12</v>
      </c>
      <c r="I16" s="14" t="s">
        <v>13</v>
      </c>
      <c r="J16" s="14" t="s">
        <v>14</v>
      </c>
      <c r="K16" s="14" t="s">
        <v>15</v>
      </c>
    </row>
    <row r="17" spans="1:11" s="13" customFormat="1" ht="24.75" customHeight="1" x14ac:dyDescent="0.2">
      <c r="A17" s="432" t="s">
        <v>16</v>
      </c>
      <c r="B17" s="433"/>
      <c r="C17" s="433"/>
      <c r="D17" s="433"/>
      <c r="E17" s="433"/>
      <c r="F17" s="433"/>
      <c r="G17" s="433"/>
      <c r="H17" s="433"/>
      <c r="I17" s="433"/>
      <c r="J17" s="433"/>
      <c r="K17" s="434"/>
    </row>
    <row r="18" spans="1:11" s="16" customFormat="1" ht="25.5" x14ac:dyDescent="0.2">
      <c r="A18" s="92">
        <v>111</v>
      </c>
      <c r="B18" s="17" t="s">
        <v>262</v>
      </c>
      <c r="C18" s="17" t="s">
        <v>263</v>
      </c>
      <c r="D18" s="17" t="s">
        <v>264</v>
      </c>
      <c r="E18" s="17" t="s">
        <v>265</v>
      </c>
      <c r="F18" s="18" t="s">
        <v>266</v>
      </c>
      <c r="G18" s="18">
        <v>0</v>
      </c>
      <c r="H18" s="18">
        <v>1</v>
      </c>
      <c r="I18" s="18">
        <v>1</v>
      </c>
      <c r="J18" s="18">
        <v>1</v>
      </c>
      <c r="K18" s="18"/>
    </row>
    <row r="19" spans="1:11" s="16" customFormat="1" ht="25.5" x14ac:dyDescent="0.2">
      <c r="A19" s="55">
        <v>111</v>
      </c>
      <c r="B19" s="17" t="s">
        <v>262</v>
      </c>
      <c r="C19" s="18" t="s">
        <v>267</v>
      </c>
      <c r="D19" s="17" t="s">
        <v>264</v>
      </c>
      <c r="E19" s="17" t="s">
        <v>51</v>
      </c>
      <c r="F19" s="18" t="s">
        <v>51</v>
      </c>
      <c r="G19" s="173" t="s">
        <v>886</v>
      </c>
      <c r="H19" s="168">
        <v>0</v>
      </c>
      <c r="I19" s="168">
        <v>0</v>
      </c>
      <c r="J19" s="18">
        <v>0</v>
      </c>
      <c r="K19" s="18"/>
    </row>
    <row r="20" spans="1:11" s="16" customFormat="1" ht="25.5" x14ac:dyDescent="0.2">
      <c r="A20" s="55">
        <v>111</v>
      </c>
      <c r="B20" s="17" t="s">
        <v>262</v>
      </c>
      <c r="C20" s="17" t="s">
        <v>268</v>
      </c>
      <c r="D20" s="17" t="s">
        <v>264</v>
      </c>
      <c r="E20" s="17" t="s">
        <v>204</v>
      </c>
      <c r="F20" s="18" t="s">
        <v>269</v>
      </c>
      <c r="G20" s="92" t="s">
        <v>844</v>
      </c>
      <c r="H20" s="18">
        <v>1</v>
      </c>
      <c r="I20" s="18">
        <v>1</v>
      </c>
      <c r="J20" s="18">
        <v>1</v>
      </c>
      <c r="K20" s="18"/>
    </row>
    <row r="21" spans="1:11" s="16" customFormat="1" ht="25.5" x14ac:dyDescent="0.2">
      <c r="A21" s="55">
        <v>111</v>
      </c>
      <c r="B21" s="17" t="s">
        <v>262</v>
      </c>
      <c r="C21" s="17" t="s">
        <v>270</v>
      </c>
      <c r="D21" s="17" t="s">
        <v>264</v>
      </c>
      <c r="E21" s="17" t="s">
        <v>271</v>
      </c>
      <c r="F21" s="18" t="s">
        <v>51</v>
      </c>
      <c r="G21" s="18">
        <v>24</v>
      </c>
      <c r="H21" s="18">
        <v>1</v>
      </c>
      <c r="I21" s="18">
        <v>1</v>
      </c>
      <c r="J21" s="18">
        <v>1</v>
      </c>
      <c r="K21" s="18"/>
    </row>
    <row r="22" spans="1:11" s="16" customFormat="1" ht="25.5" x14ac:dyDescent="0.2">
      <c r="A22" s="55">
        <v>111</v>
      </c>
      <c r="B22" s="17" t="s">
        <v>262</v>
      </c>
      <c r="C22" s="17" t="s">
        <v>272</v>
      </c>
      <c r="D22" s="17" t="s">
        <v>264</v>
      </c>
      <c r="E22" s="17" t="s">
        <v>51</v>
      </c>
      <c r="F22" s="18" t="s">
        <v>51</v>
      </c>
      <c r="G22" s="18" t="s">
        <v>845</v>
      </c>
      <c r="H22" s="18">
        <v>1</v>
      </c>
      <c r="I22" s="18">
        <v>1</v>
      </c>
      <c r="J22" s="18">
        <v>1</v>
      </c>
      <c r="K22" s="18"/>
    </row>
    <row r="23" spans="1:11" s="16" customFormat="1" ht="25.5" x14ac:dyDescent="0.2">
      <c r="A23" s="55">
        <v>111</v>
      </c>
      <c r="B23" s="17" t="s">
        <v>262</v>
      </c>
      <c r="C23" s="17" t="s">
        <v>273</v>
      </c>
      <c r="D23" s="176" t="s">
        <v>613</v>
      </c>
      <c r="E23" s="17" t="s">
        <v>51</v>
      </c>
      <c r="F23" s="18" t="s">
        <v>274</v>
      </c>
      <c r="G23" s="173" t="s">
        <v>846</v>
      </c>
      <c r="H23" s="18">
        <v>3</v>
      </c>
      <c r="I23" s="18">
        <v>3</v>
      </c>
      <c r="J23" s="18">
        <v>3</v>
      </c>
      <c r="K23" s="18"/>
    </row>
    <row r="24" spans="1:11" s="16" customFormat="1" ht="38.25" x14ac:dyDescent="0.2">
      <c r="A24" s="55">
        <v>111</v>
      </c>
      <c r="B24" s="17" t="s">
        <v>262</v>
      </c>
      <c r="C24" s="17" t="s">
        <v>275</v>
      </c>
      <c r="D24" s="17" t="s">
        <v>264</v>
      </c>
      <c r="E24" s="17" t="s">
        <v>51</v>
      </c>
      <c r="F24" s="173" t="s">
        <v>89</v>
      </c>
      <c r="G24" s="18">
        <v>4</v>
      </c>
      <c r="H24" s="18">
        <v>1</v>
      </c>
      <c r="I24" s="18">
        <v>1</v>
      </c>
      <c r="J24" s="18">
        <v>1</v>
      </c>
      <c r="K24" s="18"/>
    </row>
    <row r="25" spans="1:11" s="16" customFormat="1" ht="51" x14ac:dyDescent="0.2">
      <c r="A25" s="55">
        <v>111</v>
      </c>
      <c r="B25" s="17" t="s">
        <v>262</v>
      </c>
      <c r="C25" s="17" t="s">
        <v>276</v>
      </c>
      <c r="D25" s="17" t="s">
        <v>264</v>
      </c>
      <c r="E25" s="17" t="s">
        <v>51</v>
      </c>
      <c r="F25" s="173" t="s">
        <v>97</v>
      </c>
      <c r="G25" s="18">
        <v>3</v>
      </c>
      <c r="H25" s="18">
        <v>1</v>
      </c>
      <c r="I25" s="18">
        <v>1</v>
      </c>
      <c r="J25" s="18">
        <v>1</v>
      </c>
      <c r="K25" s="18"/>
    </row>
    <row r="26" spans="1:11" s="16" customFormat="1" ht="51" x14ac:dyDescent="0.2">
      <c r="A26" s="55">
        <v>111</v>
      </c>
      <c r="B26" s="17" t="s">
        <v>262</v>
      </c>
      <c r="C26" s="362" t="s">
        <v>277</v>
      </c>
      <c r="D26" s="362" t="s">
        <v>888</v>
      </c>
      <c r="E26" s="17" t="s">
        <v>279</v>
      </c>
      <c r="F26" s="18" t="s">
        <v>280</v>
      </c>
      <c r="G26" s="18">
        <v>494</v>
      </c>
      <c r="H26" s="18">
        <v>1</v>
      </c>
      <c r="I26" s="18">
        <v>1</v>
      </c>
      <c r="J26" s="18">
        <v>1</v>
      </c>
      <c r="K26" s="18"/>
    </row>
    <row r="27" spans="1:11" s="16" customFormat="1" ht="25.5" x14ac:dyDescent="0.2">
      <c r="A27" s="55">
        <v>111</v>
      </c>
      <c r="B27" s="17" t="s">
        <v>262</v>
      </c>
      <c r="C27" s="362" t="s">
        <v>281</v>
      </c>
      <c r="D27" s="362" t="s">
        <v>616</v>
      </c>
      <c r="E27" s="17" t="s">
        <v>51</v>
      </c>
      <c r="F27" s="18" t="s">
        <v>51</v>
      </c>
      <c r="G27" s="173" t="s">
        <v>847</v>
      </c>
      <c r="H27" s="18">
        <v>1</v>
      </c>
      <c r="I27" s="18">
        <v>1</v>
      </c>
      <c r="J27" s="18">
        <v>1</v>
      </c>
      <c r="K27" s="18"/>
    </row>
    <row r="28" spans="1:11" s="16" customFormat="1" ht="25.5" x14ac:dyDescent="0.2">
      <c r="A28" s="55">
        <v>111</v>
      </c>
      <c r="B28" s="17" t="s">
        <v>262</v>
      </c>
      <c r="C28" s="371" t="s">
        <v>889</v>
      </c>
      <c r="D28" s="362" t="s">
        <v>614</v>
      </c>
      <c r="E28" s="17" t="s">
        <v>282</v>
      </c>
      <c r="F28" s="18" t="s">
        <v>51</v>
      </c>
      <c r="G28" s="18">
        <v>4</v>
      </c>
      <c r="H28" s="18">
        <v>1</v>
      </c>
      <c r="I28" s="18">
        <v>1</v>
      </c>
      <c r="J28" s="18">
        <v>1</v>
      </c>
      <c r="K28" s="18"/>
    </row>
    <row r="29" spans="1:11" s="16" customFormat="1" ht="25.5" x14ac:dyDescent="0.2">
      <c r="A29" s="55">
        <v>111</v>
      </c>
      <c r="B29" s="17" t="s">
        <v>262</v>
      </c>
      <c r="C29" s="362" t="s">
        <v>283</v>
      </c>
      <c r="D29" s="362" t="s">
        <v>615</v>
      </c>
      <c r="E29" s="17" t="s">
        <v>284</v>
      </c>
      <c r="F29" s="18" t="s">
        <v>285</v>
      </c>
      <c r="G29" s="18">
        <v>155</v>
      </c>
      <c r="H29" s="18">
        <v>1</v>
      </c>
      <c r="I29" s="18">
        <v>1</v>
      </c>
      <c r="J29" s="18">
        <v>1</v>
      </c>
      <c r="K29" s="18"/>
    </row>
    <row r="30" spans="1:11" s="16" customFormat="1" ht="25.5" x14ac:dyDescent="0.2">
      <c r="A30" s="55">
        <v>111</v>
      </c>
      <c r="B30" s="17" t="s">
        <v>262</v>
      </c>
      <c r="C30" s="362" t="s">
        <v>286</v>
      </c>
      <c r="D30" s="362" t="s">
        <v>890</v>
      </c>
      <c r="E30" s="17" t="s">
        <v>51</v>
      </c>
      <c r="F30" s="18" t="s">
        <v>51</v>
      </c>
      <c r="G30" s="18">
        <v>57</v>
      </c>
      <c r="H30" s="18">
        <v>1</v>
      </c>
      <c r="I30" s="18">
        <v>1</v>
      </c>
      <c r="J30" s="18">
        <v>1</v>
      </c>
      <c r="K30" s="18"/>
    </row>
    <row r="31" spans="1:11" s="16" customFormat="1" ht="38.25" x14ac:dyDescent="0.2">
      <c r="A31" s="55">
        <v>111</v>
      </c>
      <c r="B31" s="17" t="s">
        <v>262</v>
      </c>
      <c r="C31" s="362" t="s">
        <v>287</v>
      </c>
      <c r="D31" s="362" t="s">
        <v>613</v>
      </c>
      <c r="E31" s="17" t="s">
        <v>288</v>
      </c>
      <c r="F31" s="17" t="s">
        <v>289</v>
      </c>
      <c r="G31" s="22">
        <v>1587</v>
      </c>
      <c r="H31" s="18">
        <v>5</v>
      </c>
      <c r="I31" s="18">
        <v>5</v>
      </c>
      <c r="J31" s="18">
        <v>5</v>
      </c>
      <c r="K31" s="18"/>
    </row>
    <row r="32" spans="1:11" s="16" customFormat="1" ht="25.5" x14ac:dyDescent="0.2">
      <c r="A32" s="55">
        <v>111</v>
      </c>
      <c r="B32" s="17" t="s">
        <v>262</v>
      </c>
      <c r="C32" s="362" t="s">
        <v>891</v>
      </c>
      <c r="D32" s="362" t="s">
        <v>613</v>
      </c>
      <c r="E32" s="362" t="s">
        <v>887</v>
      </c>
      <c r="F32" s="168" t="s">
        <v>848</v>
      </c>
      <c r="G32" s="18">
        <v>74</v>
      </c>
      <c r="H32" s="18">
        <v>1</v>
      </c>
      <c r="I32" s="18">
        <v>1</v>
      </c>
      <c r="J32" s="18">
        <v>1</v>
      </c>
      <c r="K32" s="18"/>
    </row>
    <row r="33" spans="1:14" s="16" customFormat="1" ht="25.5" x14ac:dyDescent="0.2">
      <c r="A33" s="55">
        <v>111</v>
      </c>
      <c r="B33" s="17" t="s">
        <v>262</v>
      </c>
      <c r="C33" s="362" t="s">
        <v>291</v>
      </c>
      <c r="D33" s="362" t="s">
        <v>614</v>
      </c>
      <c r="E33" s="17" t="s">
        <v>292</v>
      </c>
      <c r="F33" s="18" t="s">
        <v>293</v>
      </c>
      <c r="G33" s="22">
        <v>803</v>
      </c>
      <c r="H33" s="18">
        <v>1</v>
      </c>
      <c r="I33" s="18">
        <v>1</v>
      </c>
      <c r="J33" s="18">
        <v>1</v>
      </c>
      <c r="K33" s="18"/>
      <c r="L33" s="332"/>
      <c r="M33" s="332"/>
    </row>
    <row r="34" spans="1:14" s="16" customFormat="1" ht="25.5" x14ac:dyDescent="0.2">
      <c r="A34" s="55">
        <v>111</v>
      </c>
      <c r="B34" s="17" t="s">
        <v>262</v>
      </c>
      <c r="C34" s="17" t="s">
        <v>294</v>
      </c>
      <c r="D34" s="176" t="s">
        <v>616</v>
      </c>
      <c r="E34" s="17" t="s">
        <v>295</v>
      </c>
      <c r="F34" s="18" t="s">
        <v>51</v>
      </c>
      <c r="G34" s="18">
        <v>70</v>
      </c>
      <c r="H34" s="18">
        <v>1</v>
      </c>
      <c r="I34" s="18">
        <v>1</v>
      </c>
      <c r="J34" s="18">
        <v>1</v>
      </c>
      <c r="K34" s="18"/>
    </row>
    <row r="35" spans="1:14" s="16" customFormat="1" ht="38.25" x14ac:dyDescent="0.2">
      <c r="A35" s="55">
        <v>111</v>
      </c>
      <c r="B35" s="17" t="s">
        <v>262</v>
      </c>
      <c r="C35" s="17" t="s">
        <v>296</v>
      </c>
      <c r="D35" s="176" t="s">
        <v>614</v>
      </c>
      <c r="E35" s="17" t="s">
        <v>297</v>
      </c>
      <c r="F35" s="18" t="s">
        <v>295</v>
      </c>
      <c r="G35" s="22">
        <v>0</v>
      </c>
      <c r="H35" s="18">
        <v>0</v>
      </c>
      <c r="I35" s="18">
        <v>0</v>
      </c>
      <c r="J35" s="18">
        <v>0</v>
      </c>
      <c r="K35" s="18"/>
      <c r="L35" s="332"/>
    </row>
    <row r="36" spans="1:14" s="16" customFormat="1" ht="25.5" x14ac:dyDescent="0.2">
      <c r="A36" s="55">
        <v>111</v>
      </c>
      <c r="B36" s="17" t="s">
        <v>262</v>
      </c>
      <c r="C36" s="17" t="s">
        <v>298</v>
      </c>
      <c r="D36" s="176" t="s">
        <v>617</v>
      </c>
      <c r="E36" s="17" t="s">
        <v>299</v>
      </c>
      <c r="F36" s="18" t="s">
        <v>300</v>
      </c>
      <c r="G36" s="22">
        <v>6214</v>
      </c>
      <c r="H36" s="18">
        <v>1</v>
      </c>
      <c r="I36" s="18">
        <v>1</v>
      </c>
      <c r="J36" s="18">
        <v>1</v>
      </c>
      <c r="K36" s="18"/>
    </row>
    <row r="37" spans="1:14" s="16" customFormat="1" ht="38.25" x14ac:dyDescent="0.2">
      <c r="A37" s="55">
        <v>111</v>
      </c>
      <c r="B37" s="17" t="s">
        <v>262</v>
      </c>
      <c r="C37" s="17" t="s">
        <v>301</v>
      </c>
      <c r="D37" s="176" t="s">
        <v>614</v>
      </c>
      <c r="E37" s="17" t="s">
        <v>302</v>
      </c>
      <c r="F37" s="18" t="s">
        <v>151</v>
      </c>
      <c r="G37" s="18">
        <v>7812</v>
      </c>
      <c r="H37" s="18">
        <v>1</v>
      </c>
      <c r="I37" s="18">
        <v>1</v>
      </c>
      <c r="J37" s="18">
        <v>1</v>
      </c>
      <c r="K37" s="18"/>
    </row>
    <row r="38" spans="1:14" s="16" customFormat="1" ht="25.5" x14ac:dyDescent="0.2">
      <c r="A38" s="55">
        <v>111</v>
      </c>
      <c r="B38" s="17" t="s">
        <v>262</v>
      </c>
      <c r="C38" s="17" t="s">
        <v>303</v>
      </c>
      <c r="D38" s="17" t="s">
        <v>264</v>
      </c>
      <c r="E38" s="17" t="s">
        <v>304</v>
      </c>
      <c r="F38" s="18" t="s">
        <v>290</v>
      </c>
      <c r="G38" s="22">
        <v>39</v>
      </c>
      <c r="H38" s="18">
        <v>1</v>
      </c>
      <c r="I38" s="18">
        <v>1</v>
      </c>
      <c r="J38" s="18">
        <v>1</v>
      </c>
      <c r="K38" s="18"/>
    </row>
    <row r="39" spans="1:14" s="16" customFormat="1" ht="51" x14ac:dyDescent="0.2">
      <c r="A39" s="55">
        <v>111</v>
      </c>
      <c r="B39" s="17" t="s">
        <v>262</v>
      </c>
      <c r="C39" s="17" t="s">
        <v>305</v>
      </c>
      <c r="D39" s="362" t="s">
        <v>892</v>
      </c>
      <c r="E39" s="176" t="s">
        <v>873</v>
      </c>
      <c r="F39" s="18" t="s">
        <v>306</v>
      </c>
      <c r="G39" s="18">
        <v>24</v>
      </c>
      <c r="H39" s="18">
        <v>1</v>
      </c>
      <c r="I39" s="18">
        <v>1</v>
      </c>
      <c r="J39" s="18">
        <v>0</v>
      </c>
      <c r="K39" s="173" t="s">
        <v>872</v>
      </c>
    </row>
    <row r="40" spans="1:14" s="16" customFormat="1" ht="25.5" x14ac:dyDescent="0.2">
      <c r="A40" s="55">
        <v>111</v>
      </c>
      <c r="B40" s="17" t="s">
        <v>262</v>
      </c>
      <c r="C40" s="17" t="s">
        <v>307</v>
      </c>
      <c r="D40" s="176" t="s">
        <v>616</v>
      </c>
      <c r="E40" s="17" t="s">
        <v>308</v>
      </c>
      <c r="F40" s="18" t="s">
        <v>309</v>
      </c>
      <c r="G40" s="18">
        <v>44</v>
      </c>
      <c r="H40" s="18">
        <v>1</v>
      </c>
      <c r="I40" s="18">
        <v>1</v>
      </c>
      <c r="J40" s="18">
        <v>1</v>
      </c>
      <c r="K40" s="18"/>
    </row>
    <row r="41" spans="1:14" s="16" customFormat="1" ht="89.25" x14ac:dyDescent="0.2">
      <c r="A41" s="55">
        <v>111</v>
      </c>
      <c r="B41" s="17" t="s">
        <v>262</v>
      </c>
      <c r="C41" s="17" t="s">
        <v>310</v>
      </c>
      <c r="D41" s="176" t="s">
        <v>278</v>
      </c>
      <c r="E41" s="176" t="s">
        <v>874</v>
      </c>
      <c r="F41" s="18" t="s">
        <v>311</v>
      </c>
      <c r="G41" s="18">
        <v>160</v>
      </c>
      <c r="H41" s="18">
        <v>1</v>
      </c>
      <c r="I41" s="18">
        <v>1</v>
      </c>
      <c r="J41" s="18">
        <v>1</v>
      </c>
      <c r="K41" s="18"/>
    </row>
    <row r="42" spans="1:14" s="16" customFormat="1" ht="38.25" x14ac:dyDescent="0.2">
      <c r="A42" s="55">
        <v>111</v>
      </c>
      <c r="B42" s="17" t="s">
        <v>262</v>
      </c>
      <c r="C42" s="17" t="s">
        <v>312</v>
      </c>
      <c r="D42" s="176" t="s">
        <v>613</v>
      </c>
      <c r="E42" s="17" t="s">
        <v>313</v>
      </c>
      <c r="F42" s="17" t="s">
        <v>314</v>
      </c>
      <c r="G42" s="22">
        <v>619</v>
      </c>
      <c r="H42" s="18">
        <v>1</v>
      </c>
      <c r="I42" s="18">
        <v>1</v>
      </c>
      <c r="J42" s="18">
        <v>1</v>
      </c>
      <c r="K42" s="18"/>
    </row>
    <row r="43" spans="1:14" s="16" customFormat="1" ht="38.25" x14ac:dyDescent="0.2">
      <c r="A43" s="55">
        <v>111</v>
      </c>
      <c r="B43" s="17" t="s">
        <v>262</v>
      </c>
      <c r="C43" s="17" t="s">
        <v>315</v>
      </c>
      <c r="D43" s="176" t="s">
        <v>613</v>
      </c>
      <c r="E43" s="17" t="s">
        <v>316</v>
      </c>
      <c r="F43" s="17" t="s">
        <v>317</v>
      </c>
      <c r="G43" s="22">
        <v>604</v>
      </c>
      <c r="H43" s="18">
        <v>1</v>
      </c>
      <c r="I43" s="18">
        <v>1</v>
      </c>
      <c r="J43" s="18">
        <v>1</v>
      </c>
      <c r="K43" s="18"/>
    </row>
    <row r="44" spans="1:14" s="16" customFormat="1" ht="25.5" x14ac:dyDescent="0.2">
      <c r="A44" s="55">
        <v>111</v>
      </c>
      <c r="B44" s="17" t="s">
        <v>262</v>
      </c>
      <c r="C44" s="17" t="s">
        <v>318</v>
      </c>
      <c r="D44" s="176" t="s">
        <v>613</v>
      </c>
      <c r="E44" s="17" t="s">
        <v>319</v>
      </c>
      <c r="F44" s="17" t="s">
        <v>320</v>
      </c>
      <c r="G44" s="22">
        <v>251</v>
      </c>
      <c r="H44" s="18">
        <v>1</v>
      </c>
      <c r="I44" s="18">
        <v>1</v>
      </c>
      <c r="J44" s="18">
        <v>1</v>
      </c>
      <c r="K44" s="173" t="s">
        <v>907</v>
      </c>
    </row>
    <row r="45" spans="1:14" s="16" customFormat="1" ht="38.25" x14ac:dyDescent="0.2">
      <c r="A45" s="55">
        <v>111</v>
      </c>
      <c r="B45" s="17" t="s">
        <v>262</v>
      </c>
      <c r="C45" s="17" t="s">
        <v>321</v>
      </c>
      <c r="D45" s="176" t="s">
        <v>616</v>
      </c>
      <c r="E45" s="17" t="s">
        <v>322</v>
      </c>
      <c r="F45" s="17" t="s">
        <v>323</v>
      </c>
      <c r="G45" s="17">
        <v>3</v>
      </c>
      <c r="H45" s="18">
        <v>1</v>
      </c>
      <c r="I45" s="18">
        <v>1</v>
      </c>
      <c r="J45" s="18">
        <v>1</v>
      </c>
      <c r="K45" s="18"/>
    </row>
    <row r="46" spans="1:14" s="16" customFormat="1" ht="25.5" x14ac:dyDescent="0.2">
      <c r="A46" s="55">
        <v>111</v>
      </c>
      <c r="B46" s="17" t="s">
        <v>262</v>
      </c>
      <c r="C46" s="25" t="s">
        <v>324</v>
      </c>
      <c r="D46" s="176" t="s">
        <v>616</v>
      </c>
      <c r="E46" s="17" t="s">
        <v>325</v>
      </c>
      <c r="F46" s="18" t="s">
        <v>326</v>
      </c>
      <c r="G46" s="18">
        <v>19</v>
      </c>
      <c r="H46" s="18">
        <v>1</v>
      </c>
      <c r="I46" s="18">
        <v>1</v>
      </c>
      <c r="J46" s="18">
        <v>1</v>
      </c>
      <c r="K46" s="18"/>
    </row>
    <row r="47" spans="1:14" s="16" customFormat="1" ht="25.5" x14ac:dyDescent="0.2">
      <c r="A47" s="55">
        <v>111</v>
      </c>
      <c r="B47" s="17" t="s">
        <v>262</v>
      </c>
      <c r="C47" s="17" t="s">
        <v>327</v>
      </c>
      <c r="D47" s="176" t="s">
        <v>278</v>
      </c>
      <c r="E47" s="17" t="s">
        <v>177</v>
      </c>
      <c r="F47" s="18" t="s">
        <v>328</v>
      </c>
      <c r="G47" s="18">
        <v>121</v>
      </c>
      <c r="H47" s="18">
        <v>1</v>
      </c>
      <c r="I47" s="18">
        <v>1</v>
      </c>
      <c r="J47" s="18">
        <v>1</v>
      </c>
      <c r="K47" s="18"/>
    </row>
    <row r="48" spans="1:14" s="16" customFormat="1" ht="51" x14ac:dyDescent="0.2">
      <c r="A48" s="164">
        <v>111</v>
      </c>
      <c r="B48" s="17" t="s">
        <v>262</v>
      </c>
      <c r="C48" s="168" t="s">
        <v>619</v>
      </c>
      <c r="D48" s="176" t="s">
        <v>616</v>
      </c>
      <c r="E48" s="40" t="s">
        <v>51</v>
      </c>
      <c r="F48" s="40" t="s">
        <v>620</v>
      </c>
      <c r="G48" s="255" t="s">
        <v>849</v>
      </c>
      <c r="H48" s="27">
        <v>1</v>
      </c>
      <c r="I48" s="27">
        <v>1</v>
      </c>
      <c r="J48" s="18">
        <v>1</v>
      </c>
      <c r="K48" s="367"/>
      <c r="L48" s="332"/>
      <c r="M48" s="332"/>
      <c r="N48" s="332"/>
    </row>
    <row r="49" spans="1:21" s="16" customFormat="1" ht="25.5" x14ac:dyDescent="0.2">
      <c r="A49" s="55">
        <v>111</v>
      </c>
      <c r="B49" s="17" t="s">
        <v>262</v>
      </c>
      <c r="C49" s="17" t="s">
        <v>329</v>
      </c>
      <c r="D49" s="17" t="s">
        <v>616</v>
      </c>
      <c r="E49" s="17" t="s">
        <v>177</v>
      </c>
      <c r="F49" s="18" t="s">
        <v>285</v>
      </c>
      <c r="G49" s="18">
        <v>420</v>
      </c>
      <c r="H49" s="18">
        <v>1</v>
      </c>
      <c r="I49" s="18">
        <v>1</v>
      </c>
      <c r="J49" s="18">
        <v>1</v>
      </c>
      <c r="K49" s="18"/>
    </row>
    <row r="50" spans="1:21" s="16" customFormat="1" ht="25.5" x14ac:dyDescent="0.2">
      <c r="A50" s="55">
        <v>111</v>
      </c>
      <c r="B50" s="17" t="s">
        <v>262</v>
      </c>
      <c r="C50" s="17" t="s">
        <v>330</v>
      </c>
      <c r="D50" s="17" t="s">
        <v>278</v>
      </c>
      <c r="E50" s="17" t="s">
        <v>177</v>
      </c>
      <c r="F50" s="18" t="s">
        <v>328</v>
      </c>
      <c r="G50" s="18">
        <v>2</v>
      </c>
      <c r="H50" s="18">
        <v>1</v>
      </c>
      <c r="I50" s="18">
        <v>1</v>
      </c>
      <c r="J50" s="18">
        <v>1</v>
      </c>
      <c r="K50" s="18"/>
    </row>
    <row r="51" spans="1:21" s="16" customFormat="1" ht="25.5" x14ac:dyDescent="0.2">
      <c r="A51" s="55">
        <v>111</v>
      </c>
      <c r="B51" s="17" t="s">
        <v>262</v>
      </c>
      <c r="C51" s="17" t="s">
        <v>331</v>
      </c>
      <c r="D51" s="17" t="s">
        <v>278</v>
      </c>
      <c r="E51" s="17" t="s">
        <v>332</v>
      </c>
      <c r="F51" s="18" t="s">
        <v>333</v>
      </c>
      <c r="G51" s="18">
        <v>42</v>
      </c>
      <c r="H51" s="18">
        <v>1</v>
      </c>
      <c r="I51" s="18">
        <v>1</v>
      </c>
      <c r="J51" s="18">
        <v>1</v>
      </c>
      <c r="K51" s="18"/>
    </row>
    <row r="52" spans="1:21" s="16" customFormat="1" ht="25.5" x14ac:dyDescent="0.2">
      <c r="A52" s="55">
        <v>111</v>
      </c>
      <c r="B52" s="17" t="s">
        <v>262</v>
      </c>
      <c r="C52" s="17" t="s">
        <v>334</v>
      </c>
      <c r="D52" s="17" t="s">
        <v>616</v>
      </c>
      <c r="E52" s="17" t="s">
        <v>178</v>
      </c>
      <c r="F52" s="168" t="s">
        <v>333</v>
      </c>
      <c r="G52" s="368" t="s">
        <v>850</v>
      </c>
      <c r="H52" s="18">
        <v>1</v>
      </c>
      <c r="I52" s="18">
        <v>1</v>
      </c>
      <c r="J52" s="18">
        <v>0</v>
      </c>
      <c r="K52" s="18"/>
      <c r="L52" s="332"/>
    </row>
    <row r="53" spans="1:21" s="16" customFormat="1" ht="25.5" x14ac:dyDescent="0.2">
      <c r="A53" s="55">
        <v>111</v>
      </c>
      <c r="B53" s="17" t="s">
        <v>262</v>
      </c>
      <c r="C53" s="17" t="s">
        <v>335</v>
      </c>
      <c r="D53" s="17" t="s">
        <v>616</v>
      </c>
      <c r="E53" s="17" t="s">
        <v>177</v>
      </c>
      <c r="F53" s="168" t="s">
        <v>333</v>
      </c>
      <c r="G53" s="369" t="s">
        <v>851</v>
      </c>
      <c r="H53" s="18">
        <v>1</v>
      </c>
      <c r="I53" s="18">
        <v>1</v>
      </c>
      <c r="J53" s="18">
        <v>0</v>
      </c>
      <c r="K53" s="18"/>
      <c r="L53" s="332"/>
    </row>
    <row r="54" spans="1:21" s="16" customFormat="1" ht="51" x14ac:dyDescent="0.2">
      <c r="A54" s="55">
        <v>111</v>
      </c>
      <c r="B54" s="17" t="s">
        <v>262</v>
      </c>
      <c r="C54" s="17" t="s">
        <v>336</v>
      </c>
      <c r="D54" s="17" t="s">
        <v>616</v>
      </c>
      <c r="E54" s="17" t="s">
        <v>51</v>
      </c>
      <c r="F54" s="18" t="s">
        <v>51</v>
      </c>
      <c r="G54" s="18">
        <v>548</v>
      </c>
      <c r="H54" s="18">
        <v>1</v>
      </c>
      <c r="I54" s="18">
        <v>1</v>
      </c>
      <c r="J54" s="18">
        <v>1</v>
      </c>
      <c r="K54" s="173"/>
    </row>
    <row r="55" spans="1:21" s="16" customFormat="1" ht="25.5" x14ac:dyDescent="0.2">
      <c r="A55" s="55">
        <v>111</v>
      </c>
      <c r="B55" s="17" t="s">
        <v>262</v>
      </c>
      <c r="C55" s="17" t="s">
        <v>337</v>
      </c>
      <c r="D55" s="17" t="s">
        <v>616</v>
      </c>
      <c r="E55" s="17" t="s">
        <v>178</v>
      </c>
      <c r="F55" s="18" t="s">
        <v>178</v>
      </c>
      <c r="G55" s="18">
        <v>257</v>
      </c>
      <c r="H55" s="18">
        <v>2</v>
      </c>
      <c r="I55" s="18">
        <v>2</v>
      </c>
      <c r="J55" s="18">
        <v>2</v>
      </c>
      <c r="K55" s="18"/>
    </row>
    <row r="56" spans="1:21" s="16" customFormat="1" ht="25.5" x14ac:dyDescent="0.2">
      <c r="A56" s="55">
        <v>111</v>
      </c>
      <c r="B56" s="17" t="s">
        <v>262</v>
      </c>
      <c r="C56" s="17" t="s">
        <v>338</v>
      </c>
      <c r="D56" s="17" t="s">
        <v>616</v>
      </c>
      <c r="E56" s="17" t="s">
        <v>51</v>
      </c>
      <c r="F56" s="18" t="s">
        <v>51</v>
      </c>
      <c r="G56" s="18">
        <v>27</v>
      </c>
      <c r="H56" s="18">
        <v>1</v>
      </c>
      <c r="I56" s="18">
        <v>1</v>
      </c>
      <c r="J56" s="18">
        <v>1</v>
      </c>
      <c r="K56" s="18"/>
    </row>
    <row r="57" spans="1:21" s="16" customFormat="1" ht="25.5" x14ac:dyDescent="0.2">
      <c r="A57" s="55">
        <v>111</v>
      </c>
      <c r="B57" s="17" t="s">
        <v>262</v>
      </c>
      <c r="C57" s="17" t="s">
        <v>339</v>
      </c>
      <c r="D57" s="17" t="s">
        <v>616</v>
      </c>
      <c r="E57" s="17" t="s">
        <v>340</v>
      </c>
      <c r="F57" s="18" t="s">
        <v>340</v>
      </c>
      <c r="G57" s="18">
        <v>26</v>
      </c>
      <c r="H57" s="18">
        <v>1</v>
      </c>
      <c r="I57" s="18">
        <v>1</v>
      </c>
      <c r="J57" s="18">
        <v>1</v>
      </c>
      <c r="K57" s="18"/>
    </row>
    <row r="58" spans="1:21" s="16" customFormat="1" ht="38.25" x14ac:dyDescent="0.2">
      <c r="A58" s="55">
        <v>111</v>
      </c>
      <c r="B58" s="17" t="s">
        <v>262</v>
      </c>
      <c r="C58" s="25" t="s">
        <v>341</v>
      </c>
      <c r="D58" s="25" t="s">
        <v>278</v>
      </c>
      <c r="E58" s="17" t="s">
        <v>342</v>
      </c>
      <c r="F58" s="18" t="s">
        <v>342</v>
      </c>
      <c r="G58" s="18">
        <v>499</v>
      </c>
      <c r="H58" s="18">
        <v>1</v>
      </c>
      <c r="I58" s="18">
        <v>1</v>
      </c>
      <c r="J58" s="18">
        <v>1</v>
      </c>
      <c r="K58" s="18"/>
    </row>
    <row r="59" spans="1:21" s="16" customFormat="1" ht="25.5" x14ac:dyDescent="0.2">
      <c r="A59" s="55">
        <v>111</v>
      </c>
      <c r="B59" s="17" t="s">
        <v>262</v>
      </c>
      <c r="C59" s="17" t="s">
        <v>343</v>
      </c>
      <c r="D59" s="17" t="s">
        <v>614</v>
      </c>
      <c r="E59" s="17" t="s">
        <v>344</v>
      </c>
      <c r="F59" s="18" t="s">
        <v>345</v>
      </c>
      <c r="G59" s="22">
        <v>9</v>
      </c>
      <c r="H59" s="18">
        <v>1</v>
      </c>
      <c r="I59" s="18">
        <v>1</v>
      </c>
      <c r="J59" s="18">
        <v>1</v>
      </c>
      <c r="K59" s="18"/>
    </row>
    <row r="60" spans="1:21" s="16" customFormat="1" ht="25.5" x14ac:dyDescent="0.2">
      <c r="A60" s="55">
        <v>111</v>
      </c>
      <c r="B60" s="17" t="s">
        <v>262</v>
      </c>
      <c r="C60" s="17" t="s">
        <v>346</v>
      </c>
      <c r="D60" s="17" t="s">
        <v>614</v>
      </c>
      <c r="E60" s="17" t="s">
        <v>347</v>
      </c>
      <c r="F60" s="18" t="s">
        <v>347</v>
      </c>
      <c r="G60" s="22">
        <v>36</v>
      </c>
      <c r="H60" s="18">
        <v>1</v>
      </c>
      <c r="I60" s="18">
        <v>1</v>
      </c>
      <c r="J60" s="18">
        <v>1</v>
      </c>
      <c r="K60" s="18"/>
    </row>
    <row r="61" spans="1:21" s="16" customFormat="1" ht="25.5" x14ac:dyDescent="0.2">
      <c r="A61" s="55">
        <v>111</v>
      </c>
      <c r="B61" s="17" t="s">
        <v>262</v>
      </c>
      <c r="C61" s="17" t="s">
        <v>348</v>
      </c>
      <c r="D61" s="17" t="s">
        <v>614</v>
      </c>
      <c r="E61" s="17" t="s">
        <v>349</v>
      </c>
      <c r="F61" s="18" t="s">
        <v>349</v>
      </c>
      <c r="G61" s="22">
        <v>673</v>
      </c>
      <c r="H61" s="18">
        <v>1</v>
      </c>
      <c r="I61" s="18">
        <v>1</v>
      </c>
      <c r="J61" s="18">
        <v>1</v>
      </c>
      <c r="K61" s="18"/>
      <c r="U61" s="16" t="s">
        <v>350</v>
      </c>
    </row>
    <row r="62" spans="1:21" s="16" customFormat="1" ht="51" x14ac:dyDescent="0.2">
      <c r="A62" s="55">
        <v>111</v>
      </c>
      <c r="B62" s="17" t="s">
        <v>262</v>
      </c>
      <c r="C62" s="362" t="s">
        <v>893</v>
      </c>
      <c r="D62" s="362" t="s">
        <v>894</v>
      </c>
      <c r="E62" s="17" t="s">
        <v>51</v>
      </c>
      <c r="F62" s="18" t="s">
        <v>51</v>
      </c>
      <c r="G62" s="173" t="s">
        <v>847</v>
      </c>
      <c r="H62" s="18">
        <v>1</v>
      </c>
      <c r="I62" s="18">
        <v>1</v>
      </c>
      <c r="J62" s="18">
        <v>1</v>
      </c>
      <c r="K62" s="18"/>
    </row>
    <row r="63" spans="1:21" s="16" customFormat="1" ht="38.25" x14ac:dyDescent="0.2">
      <c r="A63" s="55">
        <v>111</v>
      </c>
      <c r="B63" s="17" t="s">
        <v>262</v>
      </c>
      <c r="C63" s="17" t="s">
        <v>351</v>
      </c>
      <c r="D63" s="17" t="s">
        <v>613</v>
      </c>
      <c r="E63" s="17" t="s">
        <v>51</v>
      </c>
      <c r="F63" s="18" t="s">
        <v>51</v>
      </c>
      <c r="G63" s="173" t="s">
        <v>847</v>
      </c>
      <c r="H63" s="18">
        <v>1</v>
      </c>
      <c r="I63" s="18">
        <v>1</v>
      </c>
      <c r="J63" s="18">
        <v>1</v>
      </c>
      <c r="K63" s="18"/>
    </row>
    <row r="64" spans="1:21" s="16" customFormat="1" ht="25.5" x14ac:dyDescent="0.2">
      <c r="A64" s="55">
        <v>111</v>
      </c>
      <c r="B64" s="17" t="s">
        <v>17</v>
      </c>
      <c r="C64" s="18" t="s">
        <v>88</v>
      </c>
      <c r="D64" s="18" t="s">
        <v>264</v>
      </c>
      <c r="E64" s="17" t="s">
        <v>89</v>
      </c>
      <c r="F64" s="18" t="s">
        <v>89</v>
      </c>
      <c r="G64" s="18">
        <v>13</v>
      </c>
      <c r="H64" s="18">
        <v>1</v>
      </c>
      <c r="I64" s="18">
        <v>1</v>
      </c>
      <c r="J64" s="18">
        <v>1</v>
      </c>
      <c r="K64" s="18"/>
    </row>
    <row r="65" spans="1:17" s="16" customFormat="1" ht="51" x14ac:dyDescent="0.2">
      <c r="A65" s="55">
        <v>111</v>
      </c>
      <c r="B65" s="17" t="s">
        <v>17</v>
      </c>
      <c r="C65" s="18" t="s">
        <v>618</v>
      </c>
      <c r="D65" s="17" t="s">
        <v>626</v>
      </c>
      <c r="E65" s="17" t="s">
        <v>51</v>
      </c>
      <c r="F65" s="18" t="s">
        <v>51</v>
      </c>
      <c r="G65" s="173" t="s">
        <v>847</v>
      </c>
      <c r="H65" s="18">
        <v>5</v>
      </c>
      <c r="I65" s="18">
        <v>5</v>
      </c>
      <c r="J65" s="18">
        <v>5</v>
      </c>
      <c r="K65" s="18"/>
    </row>
    <row r="66" spans="1:17" s="16" customFormat="1" ht="25.5" x14ac:dyDescent="0.2">
      <c r="A66" s="55">
        <v>111</v>
      </c>
      <c r="B66" s="17" t="s">
        <v>17</v>
      </c>
      <c r="C66" s="18" t="s">
        <v>90</v>
      </c>
      <c r="D66" s="18" t="s">
        <v>264</v>
      </c>
      <c r="E66" s="17" t="s">
        <v>91</v>
      </c>
      <c r="F66" s="17" t="s">
        <v>91</v>
      </c>
      <c r="G66" s="18">
        <v>4</v>
      </c>
      <c r="H66" s="18">
        <v>1</v>
      </c>
      <c r="I66" s="18">
        <v>1</v>
      </c>
      <c r="J66" s="18">
        <v>1</v>
      </c>
      <c r="K66" s="18"/>
    </row>
    <row r="67" spans="1:17" s="16" customFormat="1" ht="31.5" customHeight="1" x14ac:dyDescent="0.2">
      <c r="A67" s="435" t="s">
        <v>104</v>
      </c>
      <c r="B67" s="435"/>
      <c r="C67" s="435"/>
      <c r="D67" s="435"/>
      <c r="E67" s="435"/>
      <c r="F67" s="435"/>
      <c r="G67" s="435"/>
      <c r="H67" s="93">
        <f>SUM(H18:H66)</f>
        <v>58</v>
      </c>
      <c r="I67" s="93">
        <f>SUM(I18:I66)</f>
        <v>58</v>
      </c>
      <c r="J67" s="93">
        <f>SUM(J18:J66)</f>
        <v>55</v>
      </c>
      <c r="K67" s="94"/>
    </row>
    <row r="68" spans="1:17" s="16" customFormat="1" ht="31.5" customHeight="1" x14ac:dyDescent="0.2">
      <c r="A68" s="436" t="s">
        <v>611</v>
      </c>
      <c r="B68" s="437"/>
      <c r="C68" s="437"/>
      <c r="D68" s="437"/>
      <c r="E68" s="437"/>
      <c r="F68" s="437"/>
      <c r="G68" s="437"/>
      <c r="H68" s="437"/>
      <c r="I68" s="437"/>
      <c r="J68" s="437"/>
      <c r="K68" s="438"/>
    </row>
    <row r="69" spans="1:17" ht="16.5" customHeight="1" x14ac:dyDescent="0.2">
      <c r="A69" s="466"/>
      <c r="B69" s="437"/>
      <c r="C69" s="437"/>
      <c r="D69" s="437"/>
      <c r="E69" s="437"/>
      <c r="F69" s="437"/>
      <c r="G69" s="437"/>
      <c r="H69" s="437"/>
      <c r="I69" s="437"/>
      <c r="J69" s="437"/>
      <c r="K69" s="438"/>
    </row>
    <row r="70" spans="1:17" s="13" customFormat="1" ht="140.25" x14ac:dyDescent="0.2">
      <c r="A70" s="182" t="s">
        <v>354</v>
      </c>
      <c r="B70" s="183" t="s">
        <v>352</v>
      </c>
      <c r="C70" s="184" t="s">
        <v>623</v>
      </c>
      <c r="D70" s="95" t="s">
        <v>264</v>
      </c>
      <c r="E70" s="185" t="s">
        <v>624</v>
      </c>
      <c r="F70" s="202" t="s">
        <v>625</v>
      </c>
      <c r="G70" s="186"/>
      <c r="H70" s="187">
        <v>5</v>
      </c>
      <c r="I70" s="187">
        <v>5</v>
      </c>
      <c r="J70" s="186">
        <v>5</v>
      </c>
      <c r="K70" s="186"/>
    </row>
    <row r="71" spans="1:17" s="13" customFormat="1" ht="72" customHeight="1" x14ac:dyDescent="0.2">
      <c r="A71" s="182" t="s">
        <v>354</v>
      </c>
      <c r="B71" s="183" t="s">
        <v>352</v>
      </c>
      <c r="C71" s="183" t="s">
        <v>353</v>
      </c>
      <c r="D71" s="95" t="s">
        <v>264</v>
      </c>
      <c r="E71" s="185" t="s">
        <v>51</v>
      </c>
      <c r="F71" s="202" t="s">
        <v>622</v>
      </c>
      <c r="G71" s="186"/>
      <c r="H71" s="187">
        <v>10</v>
      </c>
      <c r="I71" s="187">
        <v>10</v>
      </c>
      <c r="J71" s="370">
        <v>6</v>
      </c>
      <c r="K71" s="186"/>
      <c r="L71" s="336"/>
      <c r="M71" s="336"/>
      <c r="N71" s="336"/>
      <c r="O71" s="336"/>
      <c r="P71" s="336"/>
      <c r="Q71" s="336"/>
    </row>
    <row r="72" spans="1:17" s="13" customFormat="1" ht="107.25" customHeight="1" x14ac:dyDescent="0.2">
      <c r="A72" s="182" t="s">
        <v>354</v>
      </c>
      <c r="B72" s="183" t="s">
        <v>352</v>
      </c>
      <c r="C72" s="184" t="s">
        <v>621</v>
      </c>
      <c r="D72" s="95" t="s">
        <v>264</v>
      </c>
      <c r="E72" s="185" t="s">
        <v>51</v>
      </c>
      <c r="F72" s="202" t="s">
        <v>612</v>
      </c>
      <c r="G72" s="186"/>
      <c r="H72" s="187">
        <v>10</v>
      </c>
      <c r="I72" s="187">
        <v>10</v>
      </c>
      <c r="J72" s="370">
        <v>0</v>
      </c>
      <c r="K72" s="287" t="s">
        <v>908</v>
      </c>
      <c r="L72" s="336"/>
      <c r="M72" s="336"/>
    </row>
    <row r="73" spans="1:17" s="13" customFormat="1" ht="114.75" x14ac:dyDescent="0.2">
      <c r="A73" s="182" t="s">
        <v>354</v>
      </c>
      <c r="B73" s="183" t="s">
        <v>352</v>
      </c>
      <c r="C73" s="184" t="s">
        <v>608</v>
      </c>
      <c r="D73" s="95" t="s">
        <v>264</v>
      </c>
      <c r="E73" s="185" t="s">
        <v>51</v>
      </c>
      <c r="F73" s="202" t="s">
        <v>713</v>
      </c>
      <c r="G73" s="186"/>
      <c r="H73" s="187">
        <v>15</v>
      </c>
      <c r="I73" s="187">
        <v>15</v>
      </c>
      <c r="J73" s="370">
        <v>12</v>
      </c>
      <c r="K73" s="186"/>
      <c r="L73" s="463"/>
      <c r="M73" s="464"/>
    </row>
    <row r="74" spans="1:17" ht="20.25" customHeight="1" x14ac:dyDescent="0.2">
      <c r="A74" s="439" t="s">
        <v>109</v>
      </c>
      <c r="B74" s="439"/>
      <c r="C74" s="439"/>
      <c r="D74" s="439"/>
      <c r="E74" s="439"/>
      <c r="F74" s="439"/>
      <c r="G74" s="439"/>
      <c r="H74" s="44">
        <f>SUM(H70:H73)</f>
        <v>40</v>
      </c>
      <c r="I74" s="44">
        <f>SUM(I70:I73)</f>
        <v>40</v>
      </c>
      <c r="J74" s="44">
        <f>SUM(J70:J73)</f>
        <v>23</v>
      </c>
      <c r="K74" s="44"/>
    </row>
    <row r="77" spans="1:17" ht="20.100000000000001" customHeight="1" x14ac:dyDescent="0.2">
      <c r="F77" s="461" t="s">
        <v>956</v>
      </c>
      <c r="G77" s="461"/>
      <c r="H77" s="409">
        <v>58</v>
      </c>
      <c r="I77" s="410">
        <v>55</v>
      </c>
      <c r="J77" s="411">
        <f>I77/H77</f>
        <v>0.94827586206896552</v>
      </c>
    </row>
    <row r="78" spans="1:17" ht="20.100000000000001" customHeight="1" x14ac:dyDescent="0.2">
      <c r="F78" s="462" t="s">
        <v>957</v>
      </c>
      <c r="G78" s="462"/>
      <c r="H78" s="409">
        <v>40</v>
      </c>
      <c r="I78" s="410">
        <v>23</v>
      </c>
      <c r="J78" s="411">
        <f>I78/H78</f>
        <v>0.57499999999999996</v>
      </c>
    </row>
    <row r="79" spans="1:17" ht="20.100000000000001" customHeight="1" x14ac:dyDescent="0.2">
      <c r="F79" s="422" t="s">
        <v>958</v>
      </c>
      <c r="G79" s="422"/>
      <c r="H79" s="412">
        <f>SUM(H77:H78)</f>
        <v>98</v>
      </c>
      <c r="I79" s="413">
        <f>SUM(I77:I78)</f>
        <v>78</v>
      </c>
      <c r="J79" s="414">
        <f>I79/H79</f>
        <v>0.79591836734693877</v>
      </c>
    </row>
  </sheetData>
  <mergeCells count="15">
    <mergeCell ref="A17:K17"/>
    <mergeCell ref="A67:G67"/>
    <mergeCell ref="A68:K68"/>
    <mergeCell ref="A69:K69"/>
    <mergeCell ref="A11:K11"/>
    <mergeCell ref="A1:K1"/>
    <mergeCell ref="A2:K2"/>
    <mergeCell ref="A4:K4"/>
    <mergeCell ref="A5:K5"/>
    <mergeCell ref="A7:K7"/>
    <mergeCell ref="F77:G77"/>
    <mergeCell ref="F78:G78"/>
    <mergeCell ref="F79:G79"/>
    <mergeCell ref="A74:G74"/>
    <mergeCell ref="L73:M73"/>
  </mergeCells>
  <pageMargins left="0" right="0" top="0.39370078740157477" bottom="0.55118110236220474" header="0.23622047244094491" footer="0.23622047244094491"/>
  <pageSetup paperSize="9" scale="85" fitToWidth="0" fitToHeight="0" orientation="landscape" r:id="rId1"/>
  <headerFooter alignWithMargins="0">
    <oddFooter>Pagina &amp;P di &amp;N</oddFooter>
  </headerFooter>
  <rowBreaks count="2" manualBreakCount="2">
    <brk id="15" max="16383" man="1"/>
    <brk id="67" max="16383" man="1"/>
  </rowBreaks>
  <drawing r:id="rId2"/>
  <legacyDrawing r:id="rId3"/>
  <oleObjects>
    <mc:AlternateContent xmlns:mc="http://schemas.openxmlformats.org/markup-compatibility/2006">
      <mc:Choice Requires="x14">
        <oleObject progId="Documento" dvAspect="DVASPECT_ICON" shapeId="15361" r:id="rId4">
          <objectPr defaultSize="0" autoPict="0" r:id="rId5">
            <anchor moveWithCells="1">
              <from>
                <xdr:col>10</xdr:col>
                <xdr:colOff>76200</xdr:colOff>
                <xdr:row>69</xdr:row>
                <xdr:rowOff>542925</xdr:rowOff>
              </from>
              <to>
                <xdr:col>10</xdr:col>
                <xdr:colOff>752475</xdr:colOff>
                <xdr:row>69</xdr:row>
                <xdr:rowOff>1228725</xdr:rowOff>
              </to>
            </anchor>
          </objectPr>
        </oleObject>
      </mc:Choice>
      <mc:Fallback>
        <oleObject progId="Documento" dvAspect="DVASPECT_ICON" shapeId="15361" r:id="rId4"/>
      </mc:Fallback>
    </mc:AlternateContent>
    <mc:AlternateContent xmlns:mc="http://schemas.openxmlformats.org/markup-compatibility/2006">
      <mc:Choice Requires="x14">
        <oleObject progId="Documento" dvAspect="DVASPECT_ICON" shapeId="15362" r:id="rId6">
          <objectPr defaultSize="0" autoPict="0" r:id="rId7">
            <anchor moveWithCells="1">
              <from>
                <xdr:col>10</xdr:col>
                <xdr:colOff>28575</xdr:colOff>
                <xdr:row>70</xdr:row>
                <xdr:rowOff>152400</xdr:rowOff>
              </from>
              <to>
                <xdr:col>10</xdr:col>
                <xdr:colOff>752475</xdr:colOff>
                <xdr:row>70</xdr:row>
                <xdr:rowOff>838200</xdr:rowOff>
              </to>
            </anchor>
          </objectPr>
        </oleObject>
      </mc:Choice>
      <mc:Fallback>
        <oleObject progId="Documento" dvAspect="DVASPECT_ICON" shapeId="15362" r:id="rId6"/>
      </mc:Fallback>
    </mc:AlternateContent>
    <mc:AlternateContent xmlns:mc="http://schemas.openxmlformats.org/markup-compatibility/2006">
      <mc:Choice Requires="x14">
        <oleObject progId="Documento" dvAspect="DVASPECT_ICON" shapeId="15363" r:id="rId8">
          <objectPr defaultSize="0" autoPict="0" r:id="rId9">
            <anchor moveWithCells="1">
              <from>
                <xdr:col>10</xdr:col>
                <xdr:colOff>47625</xdr:colOff>
                <xdr:row>72</xdr:row>
                <xdr:rowOff>342900</xdr:rowOff>
              </from>
              <to>
                <xdr:col>10</xdr:col>
                <xdr:colOff>685800</xdr:colOff>
                <xdr:row>72</xdr:row>
                <xdr:rowOff>1028700</xdr:rowOff>
              </to>
            </anchor>
          </objectPr>
        </oleObject>
      </mc:Choice>
      <mc:Fallback>
        <oleObject progId="Documento" dvAspect="DVASPECT_ICON" shapeId="15363" r:id="rId8"/>
      </mc:Fallback>
    </mc:AlternateContent>
  </oleObjects>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7"/>
  </sheetPr>
  <dimension ref="A1:K61"/>
  <sheetViews>
    <sheetView topLeftCell="A50" workbookViewId="0">
      <selection activeCell="A12" sqref="A12"/>
    </sheetView>
  </sheetViews>
  <sheetFormatPr defaultRowHeight="12.75" x14ac:dyDescent="0.2"/>
  <cols>
    <col min="1" max="1" width="10" style="38" bestFit="1" customWidth="1"/>
    <col min="2" max="2" width="12.42578125" style="38" customWidth="1"/>
    <col min="3" max="3" width="29.42578125" style="38" customWidth="1"/>
    <col min="4" max="4" width="19.7109375" style="1" customWidth="1"/>
    <col min="5" max="5" width="19.85546875" style="96" customWidth="1"/>
    <col min="6" max="6" width="20.42578125" style="38" customWidth="1"/>
    <col min="7" max="7" width="12.7109375" style="38" customWidth="1"/>
    <col min="8" max="8" width="7.5703125" style="38" customWidth="1"/>
    <col min="9" max="9" width="8.5703125" style="38" customWidth="1"/>
    <col min="10" max="10" width="8.42578125" style="38" customWidth="1"/>
    <col min="11" max="11" width="15.7109375" style="38" customWidth="1"/>
    <col min="12" max="16384" width="9.140625" style="38"/>
  </cols>
  <sheetData>
    <row r="1" spans="1:11" ht="27" x14ac:dyDescent="0.2">
      <c r="A1" s="423" t="s">
        <v>0</v>
      </c>
      <c r="B1" s="423"/>
      <c r="C1" s="423"/>
      <c r="D1" s="423"/>
      <c r="E1" s="423"/>
      <c r="F1" s="423"/>
      <c r="G1" s="423"/>
      <c r="H1" s="423"/>
      <c r="I1" s="423"/>
      <c r="J1" s="423"/>
      <c r="K1" s="423"/>
    </row>
    <row r="2" spans="1:11" s="16" customFormat="1" ht="19.5" x14ac:dyDescent="0.2">
      <c r="A2" s="425" t="s">
        <v>1</v>
      </c>
      <c r="B2" s="425"/>
      <c r="C2" s="425"/>
      <c r="D2" s="425"/>
      <c r="E2" s="425"/>
      <c r="F2" s="425"/>
      <c r="G2" s="425"/>
      <c r="H2" s="425"/>
      <c r="I2" s="425"/>
      <c r="J2" s="425"/>
      <c r="K2" s="425"/>
    </row>
    <row r="3" spans="1:11" s="16" customFormat="1" ht="19.5" x14ac:dyDescent="0.2">
      <c r="A3" s="206"/>
      <c r="B3" s="206"/>
      <c r="C3" s="206"/>
      <c r="D3" s="5"/>
      <c r="E3" s="97"/>
      <c r="F3" s="206"/>
      <c r="G3" s="206"/>
      <c r="H3" s="206"/>
      <c r="I3" s="206"/>
      <c r="J3" s="206"/>
      <c r="K3" s="206"/>
    </row>
    <row r="4" spans="1:11" s="16" customFormat="1" ht="22.5" x14ac:dyDescent="0.2">
      <c r="A4" s="465" t="s">
        <v>2</v>
      </c>
      <c r="B4" s="465"/>
      <c r="C4" s="465"/>
      <c r="D4" s="465"/>
      <c r="E4" s="465"/>
      <c r="F4" s="465"/>
      <c r="G4" s="465"/>
      <c r="H4" s="465"/>
      <c r="I4" s="465"/>
      <c r="J4" s="465"/>
      <c r="K4" s="465"/>
    </row>
    <row r="5" spans="1:11" s="16" customFormat="1" ht="27" x14ac:dyDescent="0.2">
      <c r="A5" s="427" t="s">
        <v>564</v>
      </c>
      <c r="B5" s="427"/>
      <c r="C5" s="427"/>
      <c r="D5" s="427"/>
      <c r="E5" s="427"/>
      <c r="F5" s="427"/>
      <c r="G5" s="427"/>
      <c r="H5" s="427"/>
      <c r="I5" s="427"/>
      <c r="J5" s="427"/>
      <c r="K5" s="427"/>
    </row>
    <row r="6" spans="1:11" s="16" customFormat="1" ht="27" x14ac:dyDescent="0.2">
      <c r="A6" s="207"/>
      <c r="B6" s="207"/>
      <c r="C6" s="207"/>
      <c r="D6" s="7"/>
      <c r="E6" s="98"/>
      <c r="F6" s="207"/>
      <c r="G6" s="207"/>
      <c r="H6" s="207"/>
      <c r="I6" s="207"/>
      <c r="J6" s="207"/>
      <c r="K6" s="207"/>
    </row>
    <row r="7" spans="1:11" s="16" customFormat="1" ht="19.5" x14ac:dyDescent="0.25">
      <c r="A7" s="428" t="s">
        <v>355</v>
      </c>
      <c r="B7" s="428"/>
      <c r="C7" s="428"/>
      <c r="D7" s="428"/>
      <c r="E7" s="428"/>
      <c r="F7" s="428"/>
      <c r="G7" s="428"/>
      <c r="H7" s="428"/>
      <c r="I7" s="428"/>
      <c r="J7" s="428"/>
      <c r="K7" s="428"/>
    </row>
    <row r="8" spans="1:11" s="16" customFormat="1" ht="19.5" customHeight="1" x14ac:dyDescent="0.25">
      <c r="A8" s="74"/>
      <c r="B8" s="74"/>
      <c r="C8" s="74"/>
      <c r="D8" s="74"/>
      <c r="E8" s="74"/>
      <c r="F8" s="74"/>
      <c r="G8" s="74"/>
      <c r="H8" s="74"/>
      <c r="I8" s="74"/>
      <c r="J8" s="74"/>
      <c r="K8" s="74"/>
    </row>
    <row r="9" spans="1:11" s="16" customFormat="1" ht="18" x14ac:dyDescent="0.25">
      <c r="A9" s="75" t="s">
        <v>4</v>
      </c>
      <c r="B9" s="75"/>
      <c r="C9" s="75"/>
      <c r="D9" s="75"/>
      <c r="E9" s="75"/>
      <c r="F9" s="75"/>
      <c r="G9" s="75"/>
      <c r="H9" s="75"/>
      <c r="I9" s="75"/>
      <c r="J9" s="75"/>
      <c r="K9" s="75"/>
    </row>
    <row r="10" spans="1:11" s="16" customFormat="1" ht="18" x14ac:dyDescent="0.25">
      <c r="A10" s="75"/>
      <c r="B10" s="75"/>
      <c r="C10" s="75"/>
      <c r="D10" s="75"/>
      <c r="E10" s="209" t="s">
        <v>113</v>
      </c>
      <c r="F10" s="75"/>
      <c r="G10" s="75"/>
      <c r="H10" s="75"/>
      <c r="I10" s="75"/>
      <c r="J10" s="75"/>
      <c r="K10" s="75"/>
    </row>
    <row r="11" spans="1:11" s="16" customFormat="1" ht="18" x14ac:dyDescent="0.25">
      <c r="A11" s="424" t="s">
        <v>962</v>
      </c>
      <c r="B11" s="424"/>
      <c r="C11" s="424"/>
      <c r="D11" s="424"/>
      <c r="E11" s="424"/>
      <c r="F11" s="424"/>
      <c r="G11" s="424"/>
      <c r="H11" s="424"/>
      <c r="I11" s="424"/>
      <c r="J11" s="424"/>
      <c r="K11" s="424"/>
    </row>
    <row r="12" spans="1:11" s="16" customFormat="1" x14ac:dyDescent="0.2">
      <c r="A12" s="38"/>
      <c r="B12" s="38"/>
      <c r="C12" s="38"/>
      <c r="D12" s="1"/>
      <c r="E12" s="96"/>
      <c r="F12" s="38"/>
      <c r="G12" s="38"/>
      <c r="H12" s="38"/>
      <c r="I12" s="38"/>
      <c r="J12" s="38"/>
      <c r="K12" s="38"/>
    </row>
    <row r="13" spans="1:11" s="16" customFormat="1" x14ac:dyDescent="0.2">
      <c r="A13" s="38"/>
      <c r="B13" s="38"/>
      <c r="C13" s="38"/>
      <c r="D13" s="1"/>
      <c r="E13" s="96"/>
      <c r="F13" s="38"/>
      <c r="G13" s="38"/>
      <c r="H13" s="38"/>
      <c r="I13" s="38"/>
      <c r="J13" s="38"/>
      <c r="K13" s="38"/>
    </row>
    <row r="14" spans="1:11" s="16" customFormat="1" x14ac:dyDescent="0.2">
      <c r="A14" s="38"/>
      <c r="B14" s="38"/>
      <c r="C14" s="38"/>
      <c r="D14" s="1"/>
      <c r="E14" s="96"/>
      <c r="F14" s="38"/>
      <c r="G14" s="38"/>
      <c r="H14" s="38"/>
      <c r="I14" s="38"/>
      <c r="J14" s="38"/>
      <c r="K14" s="38"/>
    </row>
    <row r="15" spans="1:11" s="99" customFormat="1" ht="35.25" customHeight="1" x14ac:dyDescent="0.2">
      <c r="A15" s="100" t="s">
        <v>6</v>
      </c>
      <c r="B15" s="100" t="s">
        <v>7</v>
      </c>
      <c r="C15" s="100" t="s">
        <v>8</v>
      </c>
      <c r="D15" s="100" t="s">
        <v>356</v>
      </c>
      <c r="E15" s="100" t="s">
        <v>10</v>
      </c>
      <c r="F15" s="100" t="s">
        <v>11</v>
      </c>
      <c r="G15" s="156" t="s">
        <v>563</v>
      </c>
      <c r="H15" s="100" t="s">
        <v>12</v>
      </c>
      <c r="I15" s="100" t="s">
        <v>13</v>
      </c>
      <c r="J15" s="100" t="s">
        <v>14</v>
      </c>
      <c r="K15" s="100" t="s">
        <v>15</v>
      </c>
    </row>
    <row r="16" spans="1:11" s="99" customFormat="1" ht="27.75" customHeight="1" x14ac:dyDescent="0.2">
      <c r="A16" s="432" t="s">
        <v>16</v>
      </c>
      <c r="B16" s="433"/>
      <c r="C16" s="433"/>
      <c r="D16" s="433"/>
      <c r="E16" s="433"/>
      <c r="F16" s="433"/>
      <c r="G16" s="433"/>
      <c r="H16" s="433"/>
      <c r="I16" s="433"/>
      <c r="J16" s="433"/>
      <c r="K16" s="434"/>
    </row>
    <row r="17" spans="1:11" s="16" customFormat="1" ht="38.25" x14ac:dyDescent="0.2">
      <c r="A17" s="19" t="s">
        <v>357</v>
      </c>
      <c r="B17" s="18" t="s">
        <v>17</v>
      </c>
      <c r="C17" s="18" t="s">
        <v>358</v>
      </c>
      <c r="D17" s="18" t="s">
        <v>359</v>
      </c>
      <c r="E17" s="18" t="s">
        <v>360</v>
      </c>
      <c r="F17" s="18" t="s">
        <v>52</v>
      </c>
      <c r="G17" s="19" t="s">
        <v>779</v>
      </c>
      <c r="H17" s="20">
        <v>1</v>
      </c>
      <c r="I17" s="20">
        <v>1</v>
      </c>
      <c r="J17" s="20">
        <v>1</v>
      </c>
      <c r="K17" s="101"/>
    </row>
    <row r="18" spans="1:11" s="16" customFormat="1" ht="38.25" x14ac:dyDescent="0.2">
      <c r="A18" s="19" t="s">
        <v>357</v>
      </c>
      <c r="B18" s="18" t="s">
        <v>17</v>
      </c>
      <c r="C18" s="27" t="s">
        <v>361</v>
      </c>
      <c r="D18" s="18" t="s">
        <v>359</v>
      </c>
      <c r="E18" s="18" t="s">
        <v>51</v>
      </c>
      <c r="F18" s="18" t="s">
        <v>191</v>
      </c>
      <c r="G18" s="102" t="s">
        <v>852</v>
      </c>
      <c r="H18" s="20">
        <v>2</v>
      </c>
      <c r="I18" s="20">
        <v>2</v>
      </c>
      <c r="J18" s="20">
        <v>2</v>
      </c>
      <c r="K18" s="17"/>
    </row>
    <row r="19" spans="1:11" s="16" customFormat="1" ht="51" x14ac:dyDescent="0.2">
      <c r="A19" s="103" t="s">
        <v>357</v>
      </c>
      <c r="B19" s="104" t="s">
        <v>17</v>
      </c>
      <c r="C19" s="105" t="s">
        <v>362</v>
      </c>
      <c r="D19" s="105" t="s">
        <v>359</v>
      </c>
      <c r="E19" s="104" t="s">
        <v>363</v>
      </c>
      <c r="F19" s="106" t="s">
        <v>364</v>
      </c>
      <c r="G19" s="106" t="s">
        <v>853</v>
      </c>
      <c r="H19" s="20">
        <v>2</v>
      </c>
      <c r="I19" s="20">
        <v>2</v>
      </c>
      <c r="J19" s="107">
        <v>2</v>
      </c>
      <c r="K19" s="108"/>
    </row>
    <row r="20" spans="1:11" ht="77.25" customHeight="1" thickBot="1" x14ac:dyDescent="0.3">
      <c r="A20" s="159" t="s">
        <v>357</v>
      </c>
      <c r="B20" s="107" t="s">
        <v>105</v>
      </c>
      <c r="C20" s="40" t="s">
        <v>541</v>
      </c>
      <c r="D20" s="105" t="s">
        <v>359</v>
      </c>
      <c r="E20" s="18" t="s">
        <v>555</v>
      </c>
      <c r="F20" s="102" t="s">
        <v>554</v>
      </c>
      <c r="G20" s="37" t="s">
        <v>779</v>
      </c>
      <c r="H20" s="18">
        <v>2</v>
      </c>
      <c r="I20" s="18">
        <v>2</v>
      </c>
      <c r="J20" s="356">
        <v>2</v>
      </c>
      <c r="K20" s="120"/>
    </row>
    <row r="21" spans="1:11" s="16" customFormat="1" ht="51.75" thickBot="1" x14ac:dyDescent="0.25">
      <c r="A21" s="103" t="s">
        <v>357</v>
      </c>
      <c r="B21" s="104" t="s">
        <v>17</v>
      </c>
      <c r="C21" s="155" t="s">
        <v>521</v>
      </c>
      <c r="D21" s="105" t="s">
        <v>359</v>
      </c>
      <c r="E21" s="104" t="s">
        <v>536</v>
      </c>
      <c r="F21" s="104" t="s">
        <v>365</v>
      </c>
      <c r="G21" s="104" t="s">
        <v>854</v>
      </c>
      <c r="H21" s="107">
        <v>2</v>
      </c>
      <c r="I21" s="107">
        <v>2</v>
      </c>
      <c r="J21" s="107">
        <v>2</v>
      </c>
      <c r="K21" s="109"/>
    </row>
    <row r="22" spans="1:11" s="16" customFormat="1" ht="39" thickBot="1" x14ac:dyDescent="0.25">
      <c r="A22" s="103" t="s">
        <v>357</v>
      </c>
      <c r="B22" s="104" t="s">
        <v>17</v>
      </c>
      <c r="C22" s="157" t="s">
        <v>522</v>
      </c>
      <c r="D22" s="105" t="s">
        <v>359</v>
      </c>
      <c r="E22" s="158" t="s">
        <v>523</v>
      </c>
      <c r="F22" s="158" t="s">
        <v>524</v>
      </c>
      <c r="G22" s="104">
        <v>18</v>
      </c>
      <c r="H22" s="107">
        <v>2</v>
      </c>
      <c r="I22" s="107">
        <v>2</v>
      </c>
      <c r="J22" s="107">
        <v>2</v>
      </c>
      <c r="K22" s="109"/>
    </row>
    <row r="23" spans="1:11" s="16" customFormat="1" ht="38.25" x14ac:dyDescent="0.2">
      <c r="A23" s="28" t="s">
        <v>357</v>
      </c>
      <c r="B23" s="17" t="s">
        <v>17</v>
      </c>
      <c r="C23" s="27" t="s">
        <v>366</v>
      </c>
      <c r="D23" s="18" t="s">
        <v>359</v>
      </c>
      <c r="E23" s="27" t="s">
        <v>363</v>
      </c>
      <c r="F23" s="18" t="s">
        <v>367</v>
      </c>
      <c r="G23" s="18">
        <v>10</v>
      </c>
      <c r="H23" s="107">
        <v>3</v>
      </c>
      <c r="I23" s="107">
        <v>3</v>
      </c>
      <c r="J23" s="20">
        <v>3</v>
      </c>
      <c r="K23" s="21"/>
    </row>
    <row r="24" spans="1:11" s="16" customFormat="1" ht="38.25" x14ac:dyDescent="0.2">
      <c r="A24" s="103" t="s">
        <v>357</v>
      </c>
      <c r="B24" s="104" t="s">
        <v>17</v>
      </c>
      <c r="C24" s="105" t="s">
        <v>375</v>
      </c>
      <c r="D24" s="105" t="s">
        <v>359</v>
      </c>
      <c r="E24" s="104" t="s">
        <v>376</v>
      </c>
      <c r="F24" s="104" t="s">
        <v>365</v>
      </c>
      <c r="G24" s="104">
        <v>32</v>
      </c>
      <c r="H24" s="107">
        <v>2</v>
      </c>
      <c r="I24" s="107">
        <v>2</v>
      </c>
      <c r="J24" s="107">
        <v>2</v>
      </c>
      <c r="K24" s="112"/>
    </row>
    <row r="25" spans="1:11" s="16" customFormat="1" ht="38.25" x14ac:dyDescent="0.2">
      <c r="A25" s="103" t="s">
        <v>357</v>
      </c>
      <c r="B25" s="104" t="s">
        <v>17</v>
      </c>
      <c r="C25" s="105" t="s">
        <v>377</v>
      </c>
      <c r="D25" s="105" t="s">
        <v>359</v>
      </c>
      <c r="E25" s="104" t="s">
        <v>378</v>
      </c>
      <c r="F25" s="104" t="s">
        <v>379</v>
      </c>
      <c r="G25" s="104">
        <v>9</v>
      </c>
      <c r="H25" s="107">
        <v>2</v>
      </c>
      <c r="I25" s="107">
        <v>2</v>
      </c>
      <c r="J25" s="107">
        <v>2</v>
      </c>
      <c r="K25" s="112"/>
    </row>
    <row r="26" spans="1:11" s="16" customFormat="1" ht="38.25" x14ac:dyDescent="0.2">
      <c r="A26" s="103" t="s">
        <v>357</v>
      </c>
      <c r="B26" s="104" t="s">
        <v>17</v>
      </c>
      <c r="C26" s="105" t="s">
        <v>368</v>
      </c>
      <c r="D26" s="105" t="s">
        <v>359</v>
      </c>
      <c r="E26" s="104" t="s">
        <v>51</v>
      </c>
      <c r="F26" s="104" t="s">
        <v>51</v>
      </c>
      <c r="G26" s="103" t="s">
        <v>855</v>
      </c>
      <c r="H26" s="20">
        <v>3</v>
      </c>
      <c r="I26" s="20">
        <v>3</v>
      </c>
      <c r="J26" s="107">
        <v>3</v>
      </c>
      <c r="K26" s="109"/>
    </row>
    <row r="27" spans="1:11" s="16" customFormat="1" ht="38.25" x14ac:dyDescent="0.2">
      <c r="A27" s="103" t="s">
        <v>357</v>
      </c>
      <c r="B27" s="104" t="s">
        <v>17</v>
      </c>
      <c r="C27" s="105" t="s">
        <v>369</v>
      </c>
      <c r="D27" s="105" t="s">
        <v>359</v>
      </c>
      <c r="E27" s="104" t="s">
        <v>370</v>
      </c>
      <c r="F27" s="106" t="s">
        <v>371</v>
      </c>
      <c r="G27" s="110">
        <v>2894</v>
      </c>
      <c r="H27" s="107">
        <v>1</v>
      </c>
      <c r="I27" s="107">
        <v>1</v>
      </c>
      <c r="J27" s="107">
        <v>1</v>
      </c>
      <c r="K27" s="109"/>
    </row>
    <row r="28" spans="1:11" s="16" customFormat="1" ht="38.25" x14ac:dyDescent="0.2">
      <c r="A28" s="103" t="s">
        <v>357</v>
      </c>
      <c r="B28" s="104" t="s">
        <v>17</v>
      </c>
      <c r="C28" s="105" t="s">
        <v>372</v>
      </c>
      <c r="D28" s="105" t="s">
        <v>373</v>
      </c>
      <c r="E28" s="104" t="s">
        <v>370</v>
      </c>
      <c r="F28" s="106" t="s">
        <v>374</v>
      </c>
      <c r="G28" s="256" t="s">
        <v>856</v>
      </c>
      <c r="H28" s="107">
        <v>1</v>
      </c>
      <c r="I28" s="107">
        <v>1</v>
      </c>
      <c r="J28" s="107">
        <v>1</v>
      </c>
      <c r="K28" s="109"/>
    </row>
    <row r="29" spans="1:11" s="59" customFormat="1" ht="38.25" x14ac:dyDescent="0.2">
      <c r="A29" s="159" t="s">
        <v>357</v>
      </c>
      <c r="B29" s="107" t="s">
        <v>17</v>
      </c>
      <c r="C29" s="105" t="s">
        <v>380</v>
      </c>
      <c r="D29" s="105" t="s">
        <v>373</v>
      </c>
      <c r="E29" s="107" t="s">
        <v>381</v>
      </c>
      <c r="F29" s="107" t="s">
        <v>382</v>
      </c>
      <c r="G29" s="107">
        <v>3527</v>
      </c>
      <c r="H29" s="107">
        <v>2</v>
      </c>
      <c r="I29" s="107">
        <v>2</v>
      </c>
      <c r="J29" s="107">
        <v>2</v>
      </c>
      <c r="K29" s="160"/>
    </row>
    <row r="30" spans="1:11" s="59" customFormat="1" ht="38.25" x14ac:dyDescent="0.2">
      <c r="A30" s="159" t="s">
        <v>357</v>
      </c>
      <c r="B30" s="107" t="s">
        <v>17</v>
      </c>
      <c r="C30" s="105" t="s">
        <v>383</v>
      </c>
      <c r="D30" s="105" t="s">
        <v>373</v>
      </c>
      <c r="E30" s="107" t="s">
        <v>370</v>
      </c>
      <c r="F30" s="107" t="s">
        <v>370</v>
      </c>
      <c r="G30" s="107">
        <v>22954</v>
      </c>
      <c r="H30" s="107">
        <v>1</v>
      </c>
      <c r="I30" s="107">
        <v>1</v>
      </c>
      <c r="J30" s="107">
        <v>1</v>
      </c>
      <c r="K30" s="160"/>
    </row>
    <row r="31" spans="1:11" s="59" customFormat="1" ht="38.25" x14ac:dyDescent="0.2">
      <c r="A31" s="159" t="s">
        <v>357</v>
      </c>
      <c r="B31" s="107" t="s">
        <v>17</v>
      </c>
      <c r="C31" s="105" t="s">
        <v>384</v>
      </c>
      <c r="D31" s="105" t="s">
        <v>359</v>
      </c>
      <c r="E31" s="107" t="s">
        <v>370</v>
      </c>
      <c r="F31" s="107" t="s">
        <v>370</v>
      </c>
      <c r="G31" s="107">
        <v>62106</v>
      </c>
      <c r="H31" s="107">
        <v>1</v>
      </c>
      <c r="I31" s="107">
        <v>1</v>
      </c>
      <c r="J31" s="107">
        <v>1</v>
      </c>
      <c r="K31" s="160"/>
    </row>
    <row r="32" spans="1:11" s="59" customFormat="1" ht="38.25" x14ac:dyDescent="0.2">
      <c r="A32" s="159" t="s">
        <v>357</v>
      </c>
      <c r="B32" s="107" t="s">
        <v>17</v>
      </c>
      <c r="C32" s="105" t="s">
        <v>385</v>
      </c>
      <c r="D32" s="105" t="s">
        <v>373</v>
      </c>
      <c r="E32" s="107" t="s">
        <v>386</v>
      </c>
      <c r="F32" s="107" t="s">
        <v>386</v>
      </c>
      <c r="G32" s="107">
        <v>11</v>
      </c>
      <c r="H32" s="107">
        <v>3</v>
      </c>
      <c r="I32" s="107">
        <v>3</v>
      </c>
      <c r="J32" s="107">
        <v>3</v>
      </c>
      <c r="K32" s="160"/>
    </row>
    <row r="33" spans="1:11" s="59" customFormat="1" ht="38.25" x14ac:dyDescent="0.2">
      <c r="A33" s="159" t="s">
        <v>357</v>
      </c>
      <c r="B33" s="107" t="s">
        <v>17</v>
      </c>
      <c r="C33" s="105" t="s">
        <v>556</v>
      </c>
      <c r="D33" s="105" t="s">
        <v>373</v>
      </c>
      <c r="E33" s="107" t="s">
        <v>387</v>
      </c>
      <c r="F33" s="107" t="s">
        <v>387</v>
      </c>
      <c r="G33" s="107">
        <v>10</v>
      </c>
      <c r="H33" s="107">
        <v>2</v>
      </c>
      <c r="I33" s="107">
        <v>2</v>
      </c>
      <c r="J33" s="107">
        <v>2</v>
      </c>
      <c r="K33" s="160"/>
    </row>
    <row r="34" spans="1:11" s="16" customFormat="1" ht="51" x14ac:dyDescent="0.2">
      <c r="A34" s="103" t="s">
        <v>357</v>
      </c>
      <c r="B34" s="104" t="s">
        <v>17</v>
      </c>
      <c r="C34" s="105" t="s">
        <v>388</v>
      </c>
      <c r="D34" s="105" t="s">
        <v>373</v>
      </c>
      <c r="E34" s="104" t="s">
        <v>370</v>
      </c>
      <c r="F34" s="106" t="s">
        <v>389</v>
      </c>
      <c r="G34" s="159" t="s">
        <v>857</v>
      </c>
      <c r="H34" s="107">
        <v>1</v>
      </c>
      <c r="I34" s="107">
        <v>1</v>
      </c>
      <c r="J34" s="107">
        <v>1</v>
      </c>
      <c r="K34" s="109"/>
    </row>
    <row r="35" spans="1:11" s="16" customFormat="1" ht="38.25" x14ac:dyDescent="0.2">
      <c r="A35" s="76">
        <v>103</v>
      </c>
      <c r="B35" s="80" t="s">
        <v>17</v>
      </c>
      <c r="C35" s="80" t="s">
        <v>237</v>
      </c>
      <c r="D35" s="167" t="s">
        <v>373</v>
      </c>
      <c r="E35" s="81" t="s">
        <v>550</v>
      </c>
      <c r="F35" s="82" t="s">
        <v>553</v>
      </c>
      <c r="G35" s="257">
        <v>3527</v>
      </c>
      <c r="H35" s="77">
        <v>1</v>
      </c>
      <c r="I35" s="77">
        <v>1</v>
      </c>
      <c r="J35" s="77">
        <v>1</v>
      </c>
      <c r="K35" s="83"/>
    </row>
    <row r="36" spans="1:11" s="16" customFormat="1" ht="38.25" x14ac:dyDescent="0.2">
      <c r="A36" s="103" t="s">
        <v>357</v>
      </c>
      <c r="B36" s="104" t="s">
        <v>17</v>
      </c>
      <c r="C36" s="105" t="s">
        <v>390</v>
      </c>
      <c r="D36" s="105" t="s">
        <v>373</v>
      </c>
      <c r="E36" s="104" t="s">
        <v>391</v>
      </c>
      <c r="F36" s="106" t="s">
        <v>389</v>
      </c>
      <c r="G36" s="111">
        <v>8377.27</v>
      </c>
      <c r="H36" s="107">
        <v>1</v>
      </c>
      <c r="I36" s="107">
        <v>1</v>
      </c>
      <c r="J36" s="107">
        <v>1</v>
      </c>
      <c r="K36" s="112"/>
    </row>
    <row r="37" spans="1:11" s="16" customFormat="1" ht="38.25" x14ac:dyDescent="0.2">
      <c r="A37" s="103" t="s">
        <v>357</v>
      </c>
      <c r="B37" s="104" t="s">
        <v>17</v>
      </c>
      <c r="C37" s="105" t="s">
        <v>392</v>
      </c>
      <c r="D37" s="105" t="s">
        <v>373</v>
      </c>
      <c r="E37" s="104" t="s">
        <v>370</v>
      </c>
      <c r="F37" s="106" t="s">
        <v>393</v>
      </c>
      <c r="G37" s="111">
        <v>10204.26</v>
      </c>
      <c r="H37" s="107">
        <v>1</v>
      </c>
      <c r="I37" s="107">
        <v>1</v>
      </c>
      <c r="J37" s="107">
        <v>1</v>
      </c>
      <c r="K37" s="112"/>
    </row>
    <row r="38" spans="1:11" s="16" customFormat="1" ht="38.25" x14ac:dyDescent="0.2">
      <c r="A38" s="103" t="s">
        <v>357</v>
      </c>
      <c r="B38" s="104" t="s">
        <v>17</v>
      </c>
      <c r="C38" s="105" t="s">
        <v>394</v>
      </c>
      <c r="D38" s="105" t="s">
        <v>359</v>
      </c>
      <c r="E38" s="104" t="s">
        <v>395</v>
      </c>
      <c r="F38" s="104" t="s">
        <v>395</v>
      </c>
      <c r="G38" s="104">
        <v>39</v>
      </c>
      <c r="H38" s="107">
        <v>2</v>
      </c>
      <c r="I38" s="107">
        <v>2</v>
      </c>
      <c r="J38" s="107">
        <v>2</v>
      </c>
      <c r="K38" s="113"/>
    </row>
    <row r="39" spans="1:11" s="16" customFormat="1" ht="38.25" x14ac:dyDescent="0.2">
      <c r="A39" s="103" t="s">
        <v>357</v>
      </c>
      <c r="B39" s="104" t="s">
        <v>17</v>
      </c>
      <c r="C39" s="105" t="s">
        <v>396</v>
      </c>
      <c r="D39" s="105" t="s">
        <v>359</v>
      </c>
      <c r="E39" s="104" t="s">
        <v>395</v>
      </c>
      <c r="F39" s="104" t="s">
        <v>395</v>
      </c>
      <c r="G39" s="104">
        <v>13</v>
      </c>
      <c r="H39" s="107">
        <v>2</v>
      </c>
      <c r="I39" s="107">
        <v>2</v>
      </c>
      <c r="J39" s="107">
        <v>2</v>
      </c>
      <c r="K39" s="113"/>
    </row>
    <row r="40" spans="1:11" s="16" customFormat="1" ht="38.25" x14ac:dyDescent="0.2">
      <c r="A40" s="103" t="s">
        <v>357</v>
      </c>
      <c r="B40" s="104" t="s">
        <v>17</v>
      </c>
      <c r="C40" s="105" t="s">
        <v>397</v>
      </c>
      <c r="D40" s="105" t="s">
        <v>359</v>
      </c>
      <c r="E40" s="104" t="s">
        <v>51</v>
      </c>
      <c r="F40" s="104" t="s">
        <v>398</v>
      </c>
      <c r="G40" s="104">
        <v>16</v>
      </c>
      <c r="H40" s="107">
        <v>3</v>
      </c>
      <c r="I40" s="107">
        <v>3</v>
      </c>
      <c r="J40" s="107">
        <v>3</v>
      </c>
      <c r="K40" s="113"/>
    </row>
    <row r="41" spans="1:11" s="16" customFormat="1" ht="38.25" x14ac:dyDescent="0.2">
      <c r="A41" s="103" t="s">
        <v>357</v>
      </c>
      <c r="B41" s="104" t="s">
        <v>17</v>
      </c>
      <c r="C41" s="105" t="s">
        <v>399</v>
      </c>
      <c r="D41" s="105" t="s">
        <v>373</v>
      </c>
      <c r="E41" s="104" t="s">
        <v>51</v>
      </c>
      <c r="F41" s="104" t="s">
        <v>51</v>
      </c>
      <c r="G41" s="103" t="s">
        <v>779</v>
      </c>
      <c r="H41" s="107">
        <v>4</v>
      </c>
      <c r="I41" s="107">
        <v>4</v>
      </c>
      <c r="J41" s="107">
        <v>4</v>
      </c>
      <c r="K41" s="114"/>
    </row>
    <row r="42" spans="1:11" s="16" customFormat="1" ht="38.25" x14ac:dyDescent="0.2">
      <c r="A42" s="103" t="s">
        <v>357</v>
      </c>
      <c r="B42" s="104" t="s">
        <v>17</v>
      </c>
      <c r="C42" s="105" t="s">
        <v>400</v>
      </c>
      <c r="D42" s="105" t="s">
        <v>359</v>
      </c>
      <c r="E42" s="104" t="s">
        <v>51</v>
      </c>
      <c r="F42" s="104" t="s">
        <v>51</v>
      </c>
      <c r="G42" s="103" t="s">
        <v>779</v>
      </c>
      <c r="H42" s="107">
        <v>3</v>
      </c>
      <c r="I42" s="107">
        <v>3</v>
      </c>
      <c r="J42" s="107">
        <v>3</v>
      </c>
      <c r="K42" s="114"/>
    </row>
    <row r="43" spans="1:11" s="16" customFormat="1" ht="38.25" x14ac:dyDescent="0.2">
      <c r="A43" s="103" t="s">
        <v>357</v>
      </c>
      <c r="B43" s="104" t="s">
        <v>17</v>
      </c>
      <c r="C43" s="105" t="s">
        <v>401</v>
      </c>
      <c r="D43" s="105" t="s">
        <v>373</v>
      </c>
      <c r="E43" s="104" t="s">
        <v>51</v>
      </c>
      <c r="F43" s="104" t="s">
        <v>402</v>
      </c>
      <c r="G43" s="103" t="s">
        <v>858</v>
      </c>
      <c r="H43" s="107">
        <v>1</v>
      </c>
      <c r="I43" s="107">
        <v>1</v>
      </c>
      <c r="J43" s="107">
        <v>1</v>
      </c>
      <c r="K43" s="113"/>
    </row>
    <row r="44" spans="1:11" s="16" customFormat="1" ht="38.25" x14ac:dyDescent="0.2">
      <c r="A44" s="103" t="s">
        <v>357</v>
      </c>
      <c r="B44" s="104" t="s">
        <v>17</v>
      </c>
      <c r="C44" s="105" t="s">
        <v>403</v>
      </c>
      <c r="D44" s="105" t="s">
        <v>359</v>
      </c>
      <c r="E44" s="104" t="s">
        <v>404</v>
      </c>
      <c r="F44" s="104" t="s">
        <v>51</v>
      </c>
      <c r="G44" s="104">
        <v>5</v>
      </c>
      <c r="H44" s="107">
        <v>1</v>
      </c>
      <c r="I44" s="107">
        <v>1</v>
      </c>
      <c r="J44" s="107">
        <v>1</v>
      </c>
      <c r="K44" s="113"/>
    </row>
    <row r="45" spans="1:11" s="16" customFormat="1" ht="51" x14ac:dyDescent="0.2">
      <c r="A45" s="103" t="s">
        <v>405</v>
      </c>
      <c r="B45" s="104" t="s">
        <v>17</v>
      </c>
      <c r="C45" s="40" t="s">
        <v>406</v>
      </c>
      <c r="D45" s="105" t="s">
        <v>359</v>
      </c>
      <c r="E45" s="104" t="s">
        <v>51</v>
      </c>
      <c r="F45" s="104" t="s">
        <v>407</v>
      </c>
      <c r="G45" s="258">
        <v>98561.77</v>
      </c>
      <c r="H45" s="107">
        <v>3</v>
      </c>
      <c r="I45" s="107">
        <v>3</v>
      </c>
      <c r="J45" s="107">
        <v>3</v>
      </c>
      <c r="K45" s="113"/>
    </row>
    <row r="46" spans="1:11" s="16" customFormat="1" ht="38.25" x14ac:dyDescent="0.2">
      <c r="A46" s="21" t="s">
        <v>357</v>
      </c>
      <c r="B46" s="104" t="s">
        <v>17</v>
      </c>
      <c r="C46" s="18" t="s">
        <v>88</v>
      </c>
      <c r="D46" s="18" t="s">
        <v>359</v>
      </c>
      <c r="E46" s="17" t="s">
        <v>89</v>
      </c>
      <c r="F46" s="18" t="s">
        <v>89</v>
      </c>
      <c r="G46" s="115">
        <v>161</v>
      </c>
      <c r="H46" s="107">
        <v>1</v>
      </c>
      <c r="I46" s="107">
        <v>1</v>
      </c>
      <c r="J46" s="107">
        <v>1</v>
      </c>
      <c r="K46" s="113"/>
    </row>
    <row r="47" spans="1:11" s="16" customFormat="1" ht="38.25" x14ac:dyDescent="0.2">
      <c r="A47" s="21" t="s">
        <v>357</v>
      </c>
      <c r="B47" s="104" t="s">
        <v>17</v>
      </c>
      <c r="C47" s="18" t="s">
        <v>90</v>
      </c>
      <c r="D47" s="18" t="s">
        <v>359</v>
      </c>
      <c r="E47" s="17" t="s">
        <v>91</v>
      </c>
      <c r="F47" s="17" t="s">
        <v>91</v>
      </c>
      <c r="G47" s="115">
        <v>3</v>
      </c>
      <c r="H47" s="107">
        <v>1</v>
      </c>
      <c r="I47" s="107">
        <v>1</v>
      </c>
      <c r="J47" s="107">
        <v>1</v>
      </c>
      <c r="K47" s="113"/>
    </row>
    <row r="48" spans="1:11" ht="76.5" x14ac:dyDescent="0.2">
      <c r="A48" s="159" t="s">
        <v>357</v>
      </c>
      <c r="B48" s="104" t="s">
        <v>17</v>
      </c>
      <c r="C48" s="40" t="s">
        <v>409</v>
      </c>
      <c r="D48" s="18" t="s">
        <v>359</v>
      </c>
      <c r="E48" s="18" t="s">
        <v>51</v>
      </c>
      <c r="F48" s="102" t="s">
        <v>557</v>
      </c>
      <c r="G48" s="259" t="s">
        <v>779</v>
      </c>
      <c r="H48" s="18">
        <v>1</v>
      </c>
      <c r="I48" s="18">
        <v>1</v>
      </c>
      <c r="J48" s="37">
        <v>1</v>
      </c>
      <c r="K48" s="86"/>
    </row>
    <row r="49" spans="1:11" s="16" customFormat="1" ht="51" x14ac:dyDescent="0.2">
      <c r="A49" s="103" t="s">
        <v>405</v>
      </c>
      <c r="B49" s="104" t="s">
        <v>17</v>
      </c>
      <c r="C49" s="40" t="s">
        <v>408</v>
      </c>
      <c r="D49" s="105" t="s">
        <v>359</v>
      </c>
      <c r="E49" s="104" t="s">
        <v>51</v>
      </c>
      <c r="F49" s="104" t="s">
        <v>51</v>
      </c>
      <c r="G49" s="103" t="s">
        <v>859</v>
      </c>
      <c r="H49" s="107">
        <v>2</v>
      </c>
      <c r="I49" s="107">
        <v>2</v>
      </c>
      <c r="J49" s="107">
        <v>2</v>
      </c>
      <c r="K49" s="113"/>
    </row>
    <row r="50" spans="1:11" s="16" customFormat="1" ht="24.95" customHeight="1" x14ac:dyDescent="0.2">
      <c r="A50" s="435" t="s">
        <v>104</v>
      </c>
      <c r="B50" s="435"/>
      <c r="C50" s="435"/>
      <c r="D50" s="435"/>
      <c r="E50" s="435"/>
      <c r="F50" s="435"/>
      <c r="G50" s="435"/>
      <c r="H50" s="116">
        <f>SUM(H17:H49)</f>
        <v>60</v>
      </c>
      <c r="I50" s="116">
        <f>SUM(I17:I49)</f>
        <v>60</v>
      </c>
      <c r="J50" s="116">
        <v>60</v>
      </c>
      <c r="K50" s="117"/>
    </row>
    <row r="51" spans="1:11" ht="35.25" customHeight="1" x14ac:dyDescent="0.2">
      <c r="A51" s="436" t="s">
        <v>611</v>
      </c>
      <c r="B51" s="437"/>
      <c r="C51" s="437"/>
      <c r="D51" s="437"/>
      <c r="E51" s="437"/>
      <c r="F51" s="437"/>
      <c r="G51" s="437"/>
      <c r="H51" s="437"/>
      <c r="I51" s="437"/>
      <c r="J51" s="437"/>
      <c r="K51" s="438"/>
    </row>
    <row r="52" spans="1:11" ht="75" customHeight="1" x14ac:dyDescent="0.2">
      <c r="A52" s="118" t="s">
        <v>410</v>
      </c>
      <c r="B52" s="119" t="s">
        <v>105</v>
      </c>
      <c r="C52" s="175" t="s">
        <v>610</v>
      </c>
      <c r="D52" s="180" t="s">
        <v>359</v>
      </c>
      <c r="E52" s="18" t="s">
        <v>51</v>
      </c>
      <c r="F52" s="39" t="s">
        <v>640</v>
      </c>
      <c r="G52" s="18"/>
      <c r="H52" s="18">
        <v>10</v>
      </c>
      <c r="I52" s="18">
        <v>10</v>
      </c>
      <c r="J52" s="86">
        <v>10</v>
      </c>
      <c r="K52" s="86"/>
    </row>
    <row r="53" spans="1:11" ht="78" customHeight="1" x14ac:dyDescent="0.2">
      <c r="A53" s="118" t="s">
        <v>410</v>
      </c>
      <c r="B53" s="119" t="s">
        <v>105</v>
      </c>
      <c r="C53" s="119" t="s">
        <v>627</v>
      </c>
      <c r="D53" s="180" t="s">
        <v>359</v>
      </c>
      <c r="E53" s="18" t="s">
        <v>51</v>
      </c>
      <c r="F53" s="39" t="s">
        <v>640</v>
      </c>
      <c r="G53" s="18"/>
      <c r="H53" s="18">
        <v>10</v>
      </c>
      <c r="I53" s="18">
        <v>10</v>
      </c>
      <c r="J53" s="86">
        <v>8</v>
      </c>
      <c r="K53" s="86"/>
    </row>
    <row r="54" spans="1:11" ht="82.5" customHeight="1" x14ac:dyDescent="0.2">
      <c r="A54" s="118" t="s">
        <v>410</v>
      </c>
      <c r="B54" s="119" t="s">
        <v>105</v>
      </c>
      <c r="C54" s="165" t="s">
        <v>609</v>
      </c>
      <c r="D54" s="180" t="s">
        <v>359</v>
      </c>
      <c r="E54" s="18" t="s">
        <v>51</v>
      </c>
      <c r="F54" s="39" t="s">
        <v>640</v>
      </c>
      <c r="G54" s="19"/>
      <c r="H54" s="20">
        <v>10</v>
      </c>
      <c r="I54" s="20">
        <v>10</v>
      </c>
      <c r="J54" s="86">
        <v>10</v>
      </c>
      <c r="K54" s="37"/>
    </row>
    <row r="55" spans="1:11" ht="77.25" customHeight="1" x14ac:dyDescent="0.2">
      <c r="A55" s="118" t="s">
        <v>410</v>
      </c>
      <c r="B55" s="119" t="s">
        <v>105</v>
      </c>
      <c r="C55" s="175" t="s">
        <v>703</v>
      </c>
      <c r="D55" s="180" t="s">
        <v>359</v>
      </c>
      <c r="E55" s="18" t="s">
        <v>51</v>
      </c>
      <c r="F55" s="39" t="s">
        <v>640</v>
      </c>
      <c r="G55" s="18"/>
      <c r="H55" s="18">
        <v>10</v>
      </c>
      <c r="I55" s="18">
        <v>10</v>
      </c>
      <c r="J55" s="86">
        <v>10</v>
      </c>
      <c r="K55" s="86"/>
    </row>
    <row r="56" spans="1:11" ht="22.5" customHeight="1" x14ac:dyDescent="0.2">
      <c r="A56" s="439" t="s">
        <v>109</v>
      </c>
      <c r="B56" s="439"/>
      <c r="C56" s="439"/>
      <c r="D56" s="439"/>
      <c r="E56" s="439"/>
      <c r="F56" s="439"/>
      <c r="G56" s="439"/>
      <c r="H56" s="44">
        <f>SUM(H52:H55)</f>
        <v>40</v>
      </c>
      <c r="I56" s="44">
        <f>SUM(I52:I55)</f>
        <v>40</v>
      </c>
      <c r="J56" s="418">
        <v>38</v>
      </c>
      <c r="K56" s="86"/>
    </row>
    <row r="59" spans="1:11" ht="20.100000000000001" customHeight="1" x14ac:dyDescent="0.2">
      <c r="F59" s="461" t="s">
        <v>956</v>
      </c>
      <c r="G59" s="461"/>
      <c r="H59" s="409">
        <v>60</v>
      </c>
      <c r="I59" s="410">
        <v>60</v>
      </c>
      <c r="J59" s="411">
        <f>I59/H59</f>
        <v>1</v>
      </c>
    </row>
    <row r="60" spans="1:11" ht="20.100000000000001" customHeight="1" x14ac:dyDescent="0.2">
      <c r="F60" s="462" t="s">
        <v>957</v>
      </c>
      <c r="G60" s="462"/>
      <c r="H60" s="409">
        <v>40</v>
      </c>
      <c r="I60" s="410">
        <v>38</v>
      </c>
      <c r="J60" s="411">
        <f>I60/H60</f>
        <v>0.95</v>
      </c>
    </row>
    <row r="61" spans="1:11" ht="20.100000000000001" customHeight="1" x14ac:dyDescent="0.2">
      <c r="F61" s="422" t="s">
        <v>958</v>
      </c>
      <c r="G61" s="422"/>
      <c r="H61" s="412">
        <f>SUM(H59:H60)</f>
        <v>100</v>
      </c>
      <c r="I61" s="413">
        <f>SUM(I59:I60)</f>
        <v>98</v>
      </c>
      <c r="J61" s="414">
        <f>I61/H61</f>
        <v>0.98</v>
      </c>
    </row>
  </sheetData>
  <mergeCells count="13">
    <mergeCell ref="A11:K11"/>
    <mergeCell ref="A1:K1"/>
    <mergeCell ref="A2:K2"/>
    <mergeCell ref="A4:K4"/>
    <mergeCell ref="A5:K5"/>
    <mergeCell ref="A7:K7"/>
    <mergeCell ref="F59:G59"/>
    <mergeCell ref="F60:G60"/>
    <mergeCell ref="F61:G61"/>
    <mergeCell ref="A16:K16"/>
    <mergeCell ref="A50:G50"/>
    <mergeCell ref="A51:K51"/>
    <mergeCell ref="A56:G56"/>
  </mergeCells>
  <pageMargins left="0" right="0" top="0.98425196850393704" bottom="0.98425196850393704" header="0.51181102362204722" footer="0.51181102362204722"/>
  <pageSetup paperSize="9" scale="85" fitToWidth="0" fitToHeight="0" orientation="landscape" r:id="rId1"/>
  <headerFooter alignWithMargins="0">
    <oddFooter>&amp;CPagina &amp;P di &amp;N</oddFooter>
  </headerFooter>
  <rowBreaks count="2" manualBreakCount="2">
    <brk id="14" max="16383" man="1"/>
    <brk id="50" max="16383" man="1"/>
  </rowBreaks>
  <drawing r:id="rId2"/>
  <legacyDrawing r:id="rId3"/>
  <oleObjects>
    <mc:AlternateContent xmlns:mc="http://schemas.openxmlformats.org/markup-compatibility/2006">
      <mc:Choice Requires="x14">
        <oleObject progId="Acrobat Document" dvAspect="DVASPECT_ICON" shapeId="16387" r:id="rId4">
          <objectPr defaultSize="0" autoPict="0" r:id="rId5">
            <anchor moveWithCells="1">
              <from>
                <xdr:col>10</xdr:col>
                <xdr:colOff>38100</xdr:colOff>
                <xdr:row>53</xdr:row>
                <xdr:rowOff>76200</xdr:rowOff>
              </from>
              <to>
                <xdr:col>10</xdr:col>
                <xdr:colOff>771525</xdr:colOff>
                <xdr:row>53</xdr:row>
                <xdr:rowOff>990600</xdr:rowOff>
              </to>
            </anchor>
          </objectPr>
        </oleObject>
      </mc:Choice>
      <mc:Fallback>
        <oleObject progId="Acrobat Document" dvAspect="DVASPECT_ICON" shapeId="16387" r:id="rId4"/>
      </mc:Fallback>
    </mc:AlternateContent>
    <mc:AlternateContent xmlns:mc="http://schemas.openxmlformats.org/markup-compatibility/2006">
      <mc:Choice Requires="x14">
        <oleObject progId="Acrobat Document" dvAspect="DVASPECT_ICON" shapeId="16388" r:id="rId6">
          <objectPr defaultSize="0" autoPict="0" r:id="rId7">
            <anchor moveWithCells="1">
              <from>
                <xdr:col>10</xdr:col>
                <xdr:colOff>0</xdr:colOff>
                <xdr:row>51</xdr:row>
                <xdr:rowOff>76200</xdr:rowOff>
              </from>
              <to>
                <xdr:col>10</xdr:col>
                <xdr:colOff>790575</xdr:colOff>
                <xdr:row>51</xdr:row>
                <xdr:rowOff>866775</xdr:rowOff>
              </to>
            </anchor>
          </objectPr>
        </oleObject>
      </mc:Choice>
      <mc:Fallback>
        <oleObject progId="Acrobat Document" dvAspect="DVASPECT_ICON" shapeId="16388" r:id="rId6"/>
      </mc:Fallback>
    </mc:AlternateContent>
    <mc:AlternateContent xmlns:mc="http://schemas.openxmlformats.org/markup-compatibility/2006">
      <mc:Choice Requires="x14">
        <oleObject progId="Acrobat Document" dvAspect="DVASPECT_ICON" shapeId="16389" r:id="rId8">
          <objectPr defaultSize="0" autoPict="0" r:id="rId9">
            <anchor moveWithCells="1">
              <from>
                <xdr:col>10</xdr:col>
                <xdr:colOff>0</xdr:colOff>
                <xdr:row>52</xdr:row>
                <xdr:rowOff>57150</xdr:rowOff>
              </from>
              <to>
                <xdr:col>10</xdr:col>
                <xdr:colOff>771525</xdr:colOff>
                <xdr:row>52</xdr:row>
                <xdr:rowOff>923925</xdr:rowOff>
              </to>
            </anchor>
          </objectPr>
        </oleObject>
      </mc:Choice>
      <mc:Fallback>
        <oleObject progId="Acrobat Document" dvAspect="DVASPECT_ICON" shapeId="16389" r:id="rId8"/>
      </mc:Fallback>
    </mc:AlternateContent>
    <mc:AlternateContent xmlns:mc="http://schemas.openxmlformats.org/markup-compatibility/2006">
      <mc:Choice Requires="x14">
        <oleObject progId="Acrobat Document" dvAspect="DVASPECT_ICON" shapeId="16391" r:id="rId10">
          <objectPr defaultSize="0" autoPict="0" r:id="rId11">
            <anchor moveWithCells="1">
              <from>
                <xdr:col>10</xdr:col>
                <xdr:colOff>28575</xdr:colOff>
                <xdr:row>19</xdr:row>
                <xdr:rowOff>47625</xdr:rowOff>
              </from>
              <to>
                <xdr:col>10</xdr:col>
                <xdr:colOff>771525</xdr:colOff>
                <xdr:row>19</xdr:row>
                <xdr:rowOff>733425</xdr:rowOff>
              </to>
            </anchor>
          </objectPr>
        </oleObject>
      </mc:Choice>
      <mc:Fallback>
        <oleObject progId="Acrobat Document" dvAspect="DVASPECT_ICON" shapeId="16391" r:id="rId10"/>
      </mc:Fallback>
    </mc:AlternateContent>
    <mc:AlternateContent xmlns:mc="http://schemas.openxmlformats.org/markup-compatibility/2006">
      <mc:Choice Requires="x14">
        <oleObject progId="Acrobat Document" dvAspect="DVASPECT_ICON" shapeId="16392" r:id="rId12">
          <objectPr defaultSize="0" autoPict="0" r:id="rId11">
            <anchor moveWithCells="1">
              <from>
                <xdr:col>10</xdr:col>
                <xdr:colOff>38100</xdr:colOff>
                <xdr:row>47</xdr:row>
                <xdr:rowOff>47625</xdr:rowOff>
              </from>
              <to>
                <xdr:col>10</xdr:col>
                <xdr:colOff>781050</xdr:colOff>
                <xdr:row>47</xdr:row>
                <xdr:rowOff>895350</xdr:rowOff>
              </to>
            </anchor>
          </objectPr>
        </oleObject>
      </mc:Choice>
      <mc:Fallback>
        <oleObject progId="Acrobat Document" dvAspect="DVASPECT_ICON" shapeId="16392" r:id="rId12"/>
      </mc:Fallback>
    </mc:AlternateContent>
    <mc:AlternateContent xmlns:mc="http://schemas.openxmlformats.org/markup-compatibility/2006">
      <mc:Choice Requires="x14">
        <oleObject progId="Acrobat Document" dvAspect="DVASPECT_ICON" shapeId="16393" r:id="rId13">
          <objectPr defaultSize="0" autoPict="0" r:id="rId14">
            <anchor moveWithCells="1">
              <from>
                <xdr:col>10</xdr:col>
                <xdr:colOff>38100</xdr:colOff>
                <xdr:row>54</xdr:row>
                <xdr:rowOff>57150</xdr:rowOff>
              </from>
              <to>
                <xdr:col>10</xdr:col>
                <xdr:colOff>790575</xdr:colOff>
                <xdr:row>54</xdr:row>
                <xdr:rowOff>866775</xdr:rowOff>
              </to>
            </anchor>
          </objectPr>
        </oleObject>
      </mc:Choice>
      <mc:Fallback>
        <oleObject progId="Acrobat Document" dvAspect="DVASPECT_ICON" shapeId="16393" r:id="rId13"/>
      </mc:Fallback>
    </mc:AlternateContent>
  </oleObject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5"/>
  </sheetPr>
  <dimension ref="A1:R48"/>
  <sheetViews>
    <sheetView topLeftCell="A43" zoomScaleNormal="100" workbookViewId="0">
      <selection activeCell="A13" sqref="A13"/>
    </sheetView>
  </sheetViews>
  <sheetFormatPr defaultRowHeight="12.75" x14ac:dyDescent="0.2"/>
  <cols>
    <col min="1" max="1" width="9.7109375" style="38" customWidth="1"/>
    <col min="2" max="2" width="15" style="38" customWidth="1"/>
    <col min="3" max="3" width="23.42578125" style="38" customWidth="1"/>
    <col min="4" max="4" width="17.28515625" style="38" customWidth="1"/>
    <col min="5" max="5" width="17.7109375" style="38" customWidth="1"/>
    <col min="6" max="6" width="18.42578125" style="38" customWidth="1"/>
    <col min="7" max="7" width="17.7109375" style="38" customWidth="1"/>
    <col min="8" max="9" width="9.140625" style="38"/>
    <col min="10" max="10" width="8.5703125" style="38" customWidth="1"/>
    <col min="11" max="11" width="18.85546875" style="38" customWidth="1"/>
    <col min="12" max="12" width="11.5703125" style="38" customWidth="1"/>
    <col min="13" max="13" width="10.7109375" style="38" customWidth="1"/>
    <col min="14" max="16" width="9.140625" style="38"/>
    <col min="17" max="17" width="27.140625" style="38" customWidth="1"/>
    <col min="18" max="16384" width="9.140625" style="38"/>
  </cols>
  <sheetData>
    <row r="1" spans="1:18" ht="27" x14ac:dyDescent="0.3">
      <c r="A1" s="423" t="s">
        <v>0</v>
      </c>
      <c r="B1" s="423"/>
      <c r="C1" s="423"/>
      <c r="D1" s="423"/>
      <c r="E1" s="423"/>
      <c r="F1" s="423"/>
      <c r="G1" s="423"/>
      <c r="H1" s="423"/>
      <c r="I1" s="423"/>
      <c r="J1" s="423"/>
      <c r="K1" s="423"/>
      <c r="L1" s="70"/>
      <c r="M1" s="70"/>
      <c r="N1" s="70"/>
      <c r="O1" s="70"/>
      <c r="P1" s="70"/>
      <c r="Q1" s="4"/>
    </row>
    <row r="2" spans="1:18" ht="22.5" x14ac:dyDescent="0.3">
      <c r="A2" s="425" t="s">
        <v>1</v>
      </c>
      <c r="B2" s="425"/>
      <c r="C2" s="425"/>
      <c r="D2" s="425"/>
      <c r="E2" s="425"/>
      <c r="F2" s="425"/>
      <c r="G2" s="425"/>
      <c r="H2" s="425"/>
      <c r="I2" s="425"/>
      <c r="J2" s="425"/>
      <c r="K2" s="425"/>
      <c r="L2" s="71"/>
      <c r="M2" s="71"/>
      <c r="N2" s="71"/>
      <c r="O2" s="71"/>
      <c r="P2" s="71"/>
      <c r="Q2" s="4"/>
      <c r="R2" s="16"/>
    </row>
    <row r="3" spans="1:18" ht="22.5" x14ac:dyDescent="0.3">
      <c r="A3" s="206"/>
      <c r="B3" s="206"/>
      <c r="C3" s="206"/>
      <c r="D3" s="5"/>
      <c r="E3" s="97"/>
      <c r="F3" s="206"/>
      <c r="G3" s="206"/>
      <c r="H3" s="206"/>
      <c r="I3" s="206"/>
      <c r="J3" s="206"/>
      <c r="K3" s="206"/>
      <c r="L3" s="48"/>
      <c r="M3" s="206"/>
      <c r="N3" s="206"/>
      <c r="O3" s="206"/>
      <c r="P3" s="206"/>
      <c r="Q3" s="4"/>
      <c r="R3" s="16"/>
    </row>
    <row r="4" spans="1:18" ht="22.5" x14ac:dyDescent="0.2">
      <c r="A4" s="465" t="s">
        <v>2</v>
      </c>
      <c r="B4" s="465"/>
      <c r="C4" s="465"/>
      <c r="D4" s="465"/>
      <c r="E4" s="465"/>
      <c r="F4" s="465"/>
      <c r="G4" s="465"/>
      <c r="H4" s="465"/>
      <c r="I4" s="465"/>
      <c r="J4" s="465"/>
      <c r="K4" s="465"/>
      <c r="L4" s="72"/>
      <c r="M4" s="72"/>
      <c r="N4" s="72"/>
      <c r="O4" s="72"/>
      <c r="P4" s="72"/>
      <c r="Q4" s="16"/>
      <c r="R4" s="16"/>
    </row>
    <row r="5" spans="1:18" ht="27" x14ac:dyDescent="0.2">
      <c r="A5" s="427" t="s">
        <v>562</v>
      </c>
      <c r="B5" s="427"/>
      <c r="C5" s="427"/>
      <c r="D5" s="427"/>
      <c r="E5" s="427"/>
      <c r="F5" s="427"/>
      <c r="G5" s="427"/>
      <c r="H5" s="427"/>
      <c r="I5" s="427"/>
      <c r="J5" s="427"/>
      <c r="K5" s="427"/>
      <c r="L5" s="73"/>
      <c r="M5" s="73"/>
      <c r="N5" s="73"/>
      <c r="O5" s="73"/>
      <c r="P5" s="73"/>
      <c r="Q5" s="73"/>
      <c r="R5" s="73"/>
    </row>
    <row r="6" spans="1:18" ht="27" x14ac:dyDescent="0.3">
      <c r="A6" s="207"/>
      <c r="B6" s="207"/>
      <c r="C6" s="207"/>
      <c r="D6" s="7"/>
      <c r="E6" s="98"/>
      <c r="F6" s="207"/>
      <c r="G6" s="207"/>
      <c r="H6" s="207"/>
      <c r="I6" s="207"/>
      <c r="J6" s="207"/>
      <c r="K6" s="207"/>
      <c r="L6" s="50"/>
      <c r="M6" s="207"/>
      <c r="N6" s="207"/>
      <c r="O6" s="207"/>
      <c r="P6" s="207"/>
      <c r="Q6" s="4"/>
      <c r="R6" s="16"/>
    </row>
    <row r="7" spans="1:18" ht="19.5" x14ac:dyDescent="0.25">
      <c r="A7" s="428" t="s">
        <v>411</v>
      </c>
      <c r="B7" s="428"/>
      <c r="C7" s="428"/>
      <c r="D7" s="428"/>
      <c r="E7" s="428"/>
      <c r="F7" s="428"/>
      <c r="G7" s="428"/>
      <c r="H7" s="428"/>
      <c r="I7" s="428"/>
      <c r="J7" s="428"/>
      <c r="K7" s="428"/>
      <c r="L7" s="74"/>
      <c r="M7" s="74"/>
      <c r="N7" s="74"/>
      <c r="O7" s="74"/>
      <c r="P7" s="74"/>
      <c r="Q7" s="9"/>
      <c r="R7" s="16"/>
    </row>
    <row r="8" spans="1:18" ht="19.5" x14ac:dyDescent="0.25">
      <c r="A8" s="74"/>
      <c r="B8" s="74"/>
      <c r="C8" s="74"/>
      <c r="D8" s="74"/>
      <c r="E8" s="74"/>
      <c r="F8" s="74"/>
      <c r="G8" s="74"/>
      <c r="H8" s="74"/>
      <c r="I8" s="74"/>
      <c r="J8" s="74"/>
      <c r="K8" s="74"/>
      <c r="L8" s="74"/>
      <c r="M8" s="74"/>
      <c r="N8" s="74"/>
      <c r="O8" s="74"/>
      <c r="P8" s="74"/>
      <c r="Q8" s="208"/>
      <c r="R8" s="16"/>
    </row>
    <row r="9" spans="1:18" ht="18" x14ac:dyDescent="0.25">
      <c r="A9" s="75" t="s">
        <v>4</v>
      </c>
      <c r="B9" s="75"/>
      <c r="C9" s="75"/>
      <c r="D9" s="75"/>
      <c r="E9" s="75"/>
      <c r="F9" s="75"/>
      <c r="G9" s="75"/>
      <c r="H9" s="75"/>
      <c r="I9" s="75"/>
      <c r="J9" s="75"/>
      <c r="K9" s="75"/>
      <c r="L9" s="75"/>
      <c r="M9" s="75"/>
      <c r="N9" s="75"/>
      <c r="O9" s="75"/>
      <c r="P9" s="75"/>
      <c r="Q9" s="9"/>
      <c r="R9" s="16"/>
    </row>
    <row r="10" spans="1:18" ht="18" x14ac:dyDescent="0.25">
      <c r="A10" s="424" t="s">
        <v>113</v>
      </c>
      <c r="B10" s="424"/>
      <c r="C10" s="424"/>
      <c r="D10" s="424"/>
      <c r="E10" s="424"/>
      <c r="F10" s="424"/>
      <c r="G10" s="424"/>
      <c r="H10" s="424"/>
      <c r="I10" s="424"/>
      <c r="J10" s="424"/>
      <c r="K10" s="424"/>
      <c r="L10" s="75"/>
      <c r="M10" s="75"/>
      <c r="N10" s="75"/>
      <c r="O10" s="75"/>
      <c r="P10" s="75"/>
      <c r="Q10" s="9"/>
      <c r="R10" s="16"/>
    </row>
    <row r="11" spans="1:18" ht="18" x14ac:dyDescent="0.25">
      <c r="A11" s="424" t="s">
        <v>412</v>
      </c>
      <c r="B11" s="424"/>
      <c r="C11" s="424"/>
      <c r="D11" s="424"/>
      <c r="E11" s="424"/>
      <c r="F11" s="424"/>
      <c r="G11" s="424"/>
      <c r="H11" s="424"/>
      <c r="I11" s="424"/>
      <c r="J11" s="424"/>
      <c r="K11" s="424"/>
      <c r="L11" s="75"/>
      <c r="M11" s="209"/>
      <c r="N11" s="209"/>
      <c r="O11" s="209"/>
      <c r="P11" s="209"/>
      <c r="Q11" s="9"/>
      <c r="R11" s="16"/>
    </row>
    <row r="12" spans="1:18" ht="18" x14ac:dyDescent="0.25">
      <c r="A12" s="424" t="s">
        <v>962</v>
      </c>
      <c r="B12" s="424"/>
      <c r="C12" s="424"/>
      <c r="D12" s="424"/>
      <c r="E12" s="424"/>
      <c r="F12" s="424"/>
      <c r="G12" s="424"/>
      <c r="H12" s="424"/>
      <c r="I12" s="424"/>
      <c r="J12" s="424"/>
      <c r="K12" s="424"/>
      <c r="L12" s="75"/>
      <c r="M12" s="75"/>
      <c r="N12" s="75"/>
      <c r="O12" s="75"/>
      <c r="P12" s="75"/>
      <c r="Q12" s="9"/>
      <c r="R12" s="16"/>
    </row>
    <row r="13" spans="1:18" x14ac:dyDescent="0.2">
      <c r="D13" s="1"/>
      <c r="E13" s="96"/>
      <c r="L13" s="123"/>
      <c r="N13" s="2"/>
      <c r="R13" s="16"/>
    </row>
    <row r="14" spans="1:18" ht="51" customHeight="1" x14ac:dyDescent="0.2">
      <c r="A14" s="100" t="s">
        <v>6</v>
      </c>
      <c r="B14" s="100" t="s">
        <v>7</v>
      </c>
      <c r="C14" s="100" t="s">
        <v>8</v>
      </c>
      <c r="D14" s="100" t="s">
        <v>115</v>
      </c>
      <c r="E14" s="100" t="s">
        <v>10</v>
      </c>
      <c r="F14" s="100" t="s">
        <v>11</v>
      </c>
      <c r="G14" s="100" t="s">
        <v>563</v>
      </c>
      <c r="H14" s="100" t="s">
        <v>12</v>
      </c>
      <c r="I14" s="100" t="s">
        <v>13</v>
      </c>
      <c r="J14" s="100" t="s">
        <v>14</v>
      </c>
      <c r="K14" s="100" t="s">
        <v>15</v>
      </c>
    </row>
    <row r="15" spans="1:18" ht="24" customHeight="1" x14ac:dyDescent="0.2">
      <c r="A15" s="432" t="s">
        <v>16</v>
      </c>
      <c r="B15" s="433"/>
      <c r="C15" s="433"/>
      <c r="D15" s="433"/>
      <c r="E15" s="433"/>
      <c r="F15" s="433"/>
      <c r="G15" s="433"/>
      <c r="H15" s="433"/>
      <c r="I15" s="433"/>
      <c r="J15" s="433"/>
      <c r="K15" s="434"/>
    </row>
    <row r="16" spans="1:18" ht="53.25" customHeight="1" x14ac:dyDescent="0.2">
      <c r="A16" s="103" t="s">
        <v>413</v>
      </c>
      <c r="B16" s="104" t="s">
        <v>17</v>
      </c>
      <c r="C16" s="104" t="s">
        <v>414</v>
      </c>
      <c r="D16" s="104" t="s">
        <v>415</v>
      </c>
      <c r="E16" s="104" t="s">
        <v>416</v>
      </c>
      <c r="F16" s="106" t="s">
        <v>417</v>
      </c>
      <c r="G16" s="246" t="s">
        <v>768</v>
      </c>
      <c r="H16" s="107">
        <v>5</v>
      </c>
      <c r="I16" s="107">
        <v>5</v>
      </c>
      <c r="J16" s="107">
        <v>5</v>
      </c>
      <c r="K16" s="108"/>
      <c r="L16" s="16"/>
    </row>
    <row r="17" spans="1:12" ht="38.25" x14ac:dyDescent="0.2">
      <c r="A17" s="103" t="s">
        <v>413</v>
      </c>
      <c r="B17" s="104" t="s">
        <v>17</v>
      </c>
      <c r="C17" s="104" t="s">
        <v>418</v>
      </c>
      <c r="D17" s="104" t="s">
        <v>415</v>
      </c>
      <c r="E17" s="104" t="s">
        <v>416</v>
      </c>
      <c r="F17" s="106" t="s">
        <v>417</v>
      </c>
      <c r="G17" s="247" t="s">
        <v>769</v>
      </c>
      <c r="H17" s="107">
        <v>2</v>
      </c>
      <c r="I17" s="107">
        <v>2</v>
      </c>
      <c r="J17" s="107">
        <v>2</v>
      </c>
      <c r="K17" s="108"/>
      <c r="L17" s="16"/>
    </row>
    <row r="18" spans="1:12" ht="76.5" x14ac:dyDescent="0.2">
      <c r="A18" s="103" t="s">
        <v>413</v>
      </c>
      <c r="B18" s="104" t="s">
        <v>17</v>
      </c>
      <c r="C18" s="104" t="s">
        <v>633</v>
      </c>
      <c r="D18" s="104" t="s">
        <v>415</v>
      </c>
      <c r="E18" s="104" t="s">
        <v>219</v>
      </c>
      <c r="F18" s="107" t="s">
        <v>634</v>
      </c>
      <c r="G18" s="246" t="s">
        <v>737</v>
      </c>
      <c r="H18" s="107">
        <v>3</v>
      </c>
      <c r="I18" s="107">
        <v>3</v>
      </c>
      <c r="J18" s="107">
        <v>2</v>
      </c>
      <c r="K18" s="357"/>
      <c r="L18" s="332"/>
    </row>
    <row r="19" spans="1:12" ht="63.75" x14ac:dyDescent="0.2">
      <c r="A19" s="103" t="s">
        <v>413</v>
      </c>
      <c r="B19" s="104" t="s">
        <v>17</v>
      </c>
      <c r="C19" s="104" t="s">
        <v>419</v>
      </c>
      <c r="D19" s="104" t="s">
        <v>415</v>
      </c>
      <c r="E19" s="104" t="s">
        <v>219</v>
      </c>
      <c r="F19" s="107" t="s">
        <v>635</v>
      </c>
      <c r="G19" s="246" t="s">
        <v>737</v>
      </c>
      <c r="H19" s="107">
        <v>1</v>
      </c>
      <c r="I19" s="107">
        <v>1</v>
      </c>
      <c r="J19" s="107">
        <v>1</v>
      </c>
      <c r="K19" s="357"/>
      <c r="L19" s="332"/>
    </row>
    <row r="20" spans="1:12" ht="38.25" x14ac:dyDescent="0.2">
      <c r="A20" s="103" t="s">
        <v>413</v>
      </c>
      <c r="B20" s="104" t="s">
        <v>17</v>
      </c>
      <c r="C20" s="104" t="s">
        <v>420</v>
      </c>
      <c r="D20" s="104" t="s">
        <v>415</v>
      </c>
      <c r="E20" s="104" t="s">
        <v>421</v>
      </c>
      <c r="F20" s="106" t="s">
        <v>421</v>
      </c>
      <c r="G20" s="246" t="s">
        <v>770</v>
      </c>
      <c r="H20" s="107">
        <v>1</v>
      </c>
      <c r="I20" s="107">
        <v>1</v>
      </c>
      <c r="J20" s="107">
        <v>1</v>
      </c>
      <c r="K20" s="108"/>
      <c r="L20" s="16"/>
    </row>
    <row r="21" spans="1:12" ht="38.25" x14ac:dyDescent="0.2">
      <c r="A21" s="103" t="s">
        <v>413</v>
      </c>
      <c r="B21" s="104" t="s">
        <v>17</v>
      </c>
      <c r="C21" s="104" t="s">
        <v>422</v>
      </c>
      <c r="D21" s="104" t="s">
        <v>415</v>
      </c>
      <c r="E21" s="104" t="s">
        <v>423</v>
      </c>
      <c r="F21" s="106" t="s">
        <v>424</v>
      </c>
      <c r="G21" s="248" t="s">
        <v>771</v>
      </c>
      <c r="H21" s="107">
        <v>4</v>
      </c>
      <c r="I21" s="107">
        <v>4</v>
      </c>
      <c r="J21" s="107">
        <v>4</v>
      </c>
      <c r="K21" s="357"/>
      <c r="L21" s="16"/>
    </row>
    <row r="22" spans="1:12" ht="38.25" x14ac:dyDescent="0.2">
      <c r="A22" s="103" t="s">
        <v>413</v>
      </c>
      <c r="B22" s="104" t="s">
        <v>17</v>
      </c>
      <c r="C22" s="104" t="s">
        <v>425</v>
      </c>
      <c r="D22" s="104" t="s">
        <v>117</v>
      </c>
      <c r="E22" s="104" t="s">
        <v>426</v>
      </c>
      <c r="F22" s="107" t="s">
        <v>427</v>
      </c>
      <c r="G22" s="246" t="s">
        <v>772</v>
      </c>
      <c r="H22" s="107">
        <v>3</v>
      </c>
      <c r="I22" s="107">
        <v>3</v>
      </c>
      <c r="J22" s="107">
        <v>3</v>
      </c>
      <c r="K22" s="108"/>
      <c r="L22" s="16"/>
    </row>
    <row r="23" spans="1:12" ht="51" x14ac:dyDescent="0.2">
      <c r="A23" s="103" t="s">
        <v>413</v>
      </c>
      <c r="B23" s="104" t="s">
        <v>17</v>
      </c>
      <c r="C23" s="104" t="s">
        <v>428</v>
      </c>
      <c r="D23" s="104" t="s">
        <v>429</v>
      </c>
      <c r="E23" s="104" t="s">
        <v>430</v>
      </c>
      <c r="F23" s="104" t="s">
        <v>430</v>
      </c>
      <c r="G23" s="246" t="s">
        <v>773</v>
      </c>
      <c r="H23" s="107">
        <v>2</v>
      </c>
      <c r="I23" s="107">
        <v>2</v>
      </c>
      <c r="J23" s="107">
        <v>2</v>
      </c>
      <c r="K23" s="108"/>
      <c r="L23" s="16"/>
    </row>
    <row r="24" spans="1:12" ht="25.5" x14ac:dyDescent="0.2">
      <c r="A24" s="103" t="s">
        <v>413</v>
      </c>
      <c r="B24" s="104" t="s">
        <v>17</v>
      </c>
      <c r="C24" s="104" t="s">
        <v>431</v>
      </c>
      <c r="D24" s="104" t="s">
        <v>429</v>
      </c>
      <c r="E24" s="104" t="s">
        <v>432</v>
      </c>
      <c r="F24" s="104" t="s">
        <v>433</v>
      </c>
      <c r="G24" s="249" t="s">
        <v>774</v>
      </c>
      <c r="H24" s="107">
        <v>3</v>
      </c>
      <c r="I24" s="107">
        <v>3</v>
      </c>
      <c r="J24" s="107">
        <v>3</v>
      </c>
      <c r="K24" s="112"/>
      <c r="L24" s="16"/>
    </row>
    <row r="25" spans="1:12" ht="38.25" x14ac:dyDescent="0.2">
      <c r="A25" s="103" t="s">
        <v>413</v>
      </c>
      <c r="B25" s="104" t="s">
        <v>17</v>
      </c>
      <c r="C25" s="104" t="s">
        <v>434</v>
      </c>
      <c r="D25" s="104" t="s">
        <v>429</v>
      </c>
      <c r="E25" s="104" t="s">
        <v>308</v>
      </c>
      <c r="F25" s="104" t="s">
        <v>309</v>
      </c>
      <c r="G25" s="250" t="s">
        <v>775</v>
      </c>
      <c r="H25" s="107">
        <v>3</v>
      </c>
      <c r="I25" s="107">
        <v>3</v>
      </c>
      <c r="J25" s="107">
        <v>3</v>
      </c>
      <c r="K25" s="112"/>
      <c r="L25" s="16"/>
    </row>
    <row r="26" spans="1:12" ht="41.25" customHeight="1" x14ac:dyDescent="0.2">
      <c r="A26" s="103" t="s">
        <v>413</v>
      </c>
      <c r="B26" s="104" t="s">
        <v>17</v>
      </c>
      <c r="C26" s="104" t="s">
        <v>435</v>
      </c>
      <c r="D26" s="104" t="s">
        <v>429</v>
      </c>
      <c r="E26" s="104" t="s">
        <v>308</v>
      </c>
      <c r="F26" s="104" t="s">
        <v>309</v>
      </c>
      <c r="G26" s="250" t="s">
        <v>776</v>
      </c>
      <c r="H26" s="107">
        <v>3</v>
      </c>
      <c r="I26" s="107">
        <v>3</v>
      </c>
      <c r="J26" s="107">
        <v>3</v>
      </c>
      <c r="K26" s="112"/>
      <c r="L26" s="16"/>
    </row>
    <row r="27" spans="1:12" ht="25.5" x14ac:dyDescent="0.2">
      <c r="A27" s="103" t="s">
        <v>413</v>
      </c>
      <c r="B27" s="104" t="s">
        <v>17</v>
      </c>
      <c r="C27" s="104" t="s">
        <v>436</v>
      </c>
      <c r="D27" s="104" t="s">
        <v>429</v>
      </c>
      <c r="E27" s="104" t="s">
        <v>308</v>
      </c>
      <c r="F27" s="104" t="s">
        <v>309</v>
      </c>
      <c r="G27" s="250" t="s">
        <v>777</v>
      </c>
      <c r="H27" s="107">
        <v>3</v>
      </c>
      <c r="I27" s="107">
        <v>3</v>
      </c>
      <c r="J27" s="107">
        <v>3</v>
      </c>
      <c r="K27" s="112"/>
      <c r="L27" s="16"/>
    </row>
    <row r="28" spans="1:12" ht="25.5" x14ac:dyDescent="0.2">
      <c r="A28" s="103" t="s">
        <v>413</v>
      </c>
      <c r="B28" s="104" t="s">
        <v>17</v>
      </c>
      <c r="C28" s="104" t="s">
        <v>437</v>
      </c>
      <c r="D28" s="104" t="s">
        <v>429</v>
      </c>
      <c r="E28" s="104" t="s">
        <v>51</v>
      </c>
      <c r="F28" s="106" t="s">
        <v>438</v>
      </c>
      <c r="G28" s="246" t="s">
        <v>778</v>
      </c>
      <c r="H28" s="107">
        <v>3</v>
      </c>
      <c r="I28" s="107">
        <v>3</v>
      </c>
      <c r="J28" s="107">
        <v>3</v>
      </c>
      <c r="K28" s="112"/>
      <c r="L28" s="16"/>
    </row>
    <row r="29" spans="1:12" ht="25.5" x14ac:dyDescent="0.2">
      <c r="A29" s="103" t="s">
        <v>413</v>
      </c>
      <c r="B29" s="104" t="s">
        <v>17</v>
      </c>
      <c r="C29" s="104" t="s">
        <v>439</v>
      </c>
      <c r="D29" s="104" t="s">
        <v>429</v>
      </c>
      <c r="E29" s="104" t="s">
        <v>51</v>
      </c>
      <c r="F29" s="106" t="s">
        <v>51</v>
      </c>
      <c r="G29" s="246" t="s">
        <v>779</v>
      </c>
      <c r="H29" s="107">
        <v>2</v>
      </c>
      <c r="I29" s="107">
        <v>2</v>
      </c>
      <c r="J29" s="107">
        <v>2</v>
      </c>
      <c r="K29" s="112"/>
      <c r="L29" s="16"/>
    </row>
    <row r="30" spans="1:12" ht="89.25" x14ac:dyDescent="0.2">
      <c r="A30" s="103" t="s">
        <v>413</v>
      </c>
      <c r="B30" s="104" t="s">
        <v>17</v>
      </c>
      <c r="C30" s="104" t="s">
        <v>636</v>
      </c>
      <c r="D30" s="104" t="s">
        <v>429</v>
      </c>
      <c r="E30" s="104" t="s">
        <v>637</v>
      </c>
      <c r="F30" s="107" t="s">
        <v>638</v>
      </c>
      <c r="G30" s="246" t="s">
        <v>737</v>
      </c>
      <c r="H30" s="107">
        <v>2</v>
      </c>
      <c r="I30" s="107">
        <v>2</v>
      </c>
      <c r="J30" s="107">
        <v>2</v>
      </c>
      <c r="K30" s="251"/>
      <c r="L30" s="332"/>
    </row>
    <row r="31" spans="1:12" ht="51" x14ac:dyDescent="0.2">
      <c r="A31" s="103" t="s">
        <v>413</v>
      </c>
      <c r="B31" s="104" t="s">
        <v>17</v>
      </c>
      <c r="C31" s="104" t="s">
        <v>440</v>
      </c>
      <c r="D31" s="104" t="s">
        <v>429</v>
      </c>
      <c r="E31" s="104" t="s">
        <v>441</v>
      </c>
      <c r="F31" s="106" t="s">
        <v>442</v>
      </c>
      <c r="G31" s="246" t="s">
        <v>780</v>
      </c>
      <c r="H31" s="107">
        <v>10</v>
      </c>
      <c r="I31" s="107">
        <v>10</v>
      </c>
      <c r="J31" s="107">
        <v>10</v>
      </c>
      <c r="K31" s="85"/>
    </row>
    <row r="32" spans="1:12" ht="51" x14ac:dyDescent="0.2">
      <c r="A32" s="103" t="s">
        <v>413</v>
      </c>
      <c r="B32" s="104" t="s">
        <v>17</v>
      </c>
      <c r="C32" s="107" t="s">
        <v>443</v>
      </c>
      <c r="D32" s="107" t="s">
        <v>117</v>
      </c>
      <c r="E32" s="107" t="s">
        <v>51</v>
      </c>
      <c r="F32" s="107" t="s">
        <v>444</v>
      </c>
      <c r="G32" s="247" t="s">
        <v>781</v>
      </c>
      <c r="H32" s="107">
        <v>3</v>
      </c>
      <c r="I32" s="107">
        <v>3</v>
      </c>
      <c r="J32" s="107">
        <v>0</v>
      </c>
      <c r="K32" s="383" t="s">
        <v>909</v>
      </c>
      <c r="L32" s="333"/>
    </row>
    <row r="33" spans="1:13" ht="25.5" x14ac:dyDescent="0.2">
      <c r="A33" s="103" t="s">
        <v>413</v>
      </c>
      <c r="B33" s="104" t="s">
        <v>17</v>
      </c>
      <c r="C33" s="104" t="s">
        <v>445</v>
      </c>
      <c r="D33" s="104" t="s">
        <v>429</v>
      </c>
      <c r="E33" s="104" t="s">
        <v>219</v>
      </c>
      <c r="F33" s="104" t="s">
        <v>446</v>
      </c>
      <c r="G33" s="250" t="s">
        <v>782</v>
      </c>
      <c r="H33" s="107">
        <v>1</v>
      </c>
      <c r="I33" s="107">
        <v>1</v>
      </c>
      <c r="J33" s="107">
        <v>1</v>
      </c>
      <c r="K33" s="112"/>
    </row>
    <row r="34" spans="1:13" ht="38.25" x14ac:dyDescent="0.2">
      <c r="A34" s="103" t="s">
        <v>413</v>
      </c>
      <c r="B34" s="104" t="s">
        <v>17</v>
      </c>
      <c r="C34" s="104" t="s">
        <v>447</v>
      </c>
      <c r="D34" s="104" t="s">
        <v>429</v>
      </c>
      <c r="E34" s="104" t="s">
        <v>51</v>
      </c>
      <c r="F34" s="104" t="s">
        <v>448</v>
      </c>
      <c r="G34" s="250" t="s">
        <v>783</v>
      </c>
      <c r="H34" s="107">
        <v>3</v>
      </c>
      <c r="I34" s="107">
        <v>3</v>
      </c>
      <c r="J34" s="107">
        <v>3</v>
      </c>
      <c r="K34" s="109"/>
    </row>
    <row r="35" spans="1:13" ht="63.75" x14ac:dyDescent="0.2">
      <c r="A35" s="103" t="s">
        <v>413</v>
      </c>
      <c r="B35" s="104" t="s">
        <v>17</v>
      </c>
      <c r="C35" s="104" t="s">
        <v>449</v>
      </c>
      <c r="D35" s="104" t="s">
        <v>117</v>
      </c>
      <c r="E35" s="104" t="s">
        <v>51</v>
      </c>
      <c r="F35" s="107" t="s">
        <v>450</v>
      </c>
      <c r="G35" s="247" t="s">
        <v>784</v>
      </c>
      <c r="H35" s="107">
        <v>3</v>
      </c>
      <c r="I35" s="107">
        <v>3</v>
      </c>
      <c r="J35" s="107">
        <v>2</v>
      </c>
      <c r="K35" s="109"/>
    </row>
    <row r="36" spans="1:13" ht="28.5" customHeight="1" x14ac:dyDescent="0.2">
      <c r="A36" s="435" t="s">
        <v>104</v>
      </c>
      <c r="B36" s="435"/>
      <c r="C36" s="435"/>
      <c r="D36" s="435"/>
      <c r="E36" s="435"/>
      <c r="F36" s="435"/>
      <c r="G36" s="435"/>
      <c r="H36" s="124">
        <f>SUM(H16:H35)</f>
        <v>60</v>
      </c>
      <c r="I36" s="124">
        <f>SUM(I16:I35)</f>
        <v>60</v>
      </c>
      <c r="J36" s="124">
        <f>SUM(J16:J35)</f>
        <v>55</v>
      </c>
      <c r="K36" s="125"/>
    </row>
    <row r="37" spans="1:13" ht="31.5" customHeight="1" x14ac:dyDescent="0.2">
      <c r="A37" s="436" t="s">
        <v>611</v>
      </c>
      <c r="B37" s="437"/>
      <c r="C37" s="437"/>
      <c r="D37" s="437"/>
      <c r="E37" s="437"/>
      <c r="F37" s="437"/>
      <c r="G37" s="437"/>
      <c r="H37" s="437"/>
      <c r="I37" s="437"/>
      <c r="J37" s="437"/>
      <c r="K37" s="438"/>
    </row>
    <row r="38" spans="1:13" s="59" customFormat="1" ht="74.25" customHeight="1" x14ac:dyDescent="0.2">
      <c r="A38" s="118" t="s">
        <v>451</v>
      </c>
      <c r="B38" s="121" t="s">
        <v>105</v>
      </c>
      <c r="C38" s="126" t="s">
        <v>704</v>
      </c>
      <c r="D38" s="181" t="s">
        <v>117</v>
      </c>
      <c r="E38" s="40" t="s">
        <v>51</v>
      </c>
      <c r="F38" s="102" t="s">
        <v>640</v>
      </c>
      <c r="G38" s="37" t="s">
        <v>785</v>
      </c>
      <c r="H38" s="107">
        <v>15</v>
      </c>
      <c r="I38" s="107">
        <v>15</v>
      </c>
      <c r="J38" s="37">
        <v>15</v>
      </c>
      <c r="K38" s="252"/>
    </row>
    <row r="39" spans="1:13" s="59" customFormat="1" ht="78" customHeight="1" x14ac:dyDescent="0.2">
      <c r="A39" s="118" t="s">
        <v>451</v>
      </c>
      <c r="B39" s="121" t="s">
        <v>105</v>
      </c>
      <c r="C39" s="126" t="s">
        <v>639</v>
      </c>
      <c r="D39" s="181" t="s">
        <v>117</v>
      </c>
      <c r="E39" s="40" t="s">
        <v>51</v>
      </c>
      <c r="F39" s="102" t="s">
        <v>640</v>
      </c>
      <c r="G39" s="37" t="s">
        <v>786</v>
      </c>
      <c r="H39" s="107">
        <v>10</v>
      </c>
      <c r="I39" s="107">
        <v>10</v>
      </c>
      <c r="J39" s="37">
        <v>10</v>
      </c>
      <c r="K39" s="252"/>
    </row>
    <row r="40" spans="1:13" ht="74.25" customHeight="1" x14ac:dyDescent="0.2">
      <c r="A40" s="118" t="s">
        <v>451</v>
      </c>
      <c r="B40" s="121" t="s">
        <v>105</v>
      </c>
      <c r="C40" s="126" t="s">
        <v>629</v>
      </c>
      <c r="D40" s="181" t="s">
        <v>117</v>
      </c>
      <c r="E40" s="40" t="s">
        <v>630</v>
      </c>
      <c r="F40" s="40" t="s">
        <v>631</v>
      </c>
      <c r="G40" s="253" t="s">
        <v>787</v>
      </c>
      <c r="H40" s="27">
        <v>10</v>
      </c>
      <c r="I40" s="27">
        <v>10</v>
      </c>
      <c r="J40" s="86">
        <v>10</v>
      </c>
      <c r="K40" s="254" t="s">
        <v>788</v>
      </c>
    </row>
    <row r="41" spans="1:13" s="59" customFormat="1" ht="193.5" customHeight="1" x14ac:dyDescent="0.2">
      <c r="A41" s="118" t="s">
        <v>451</v>
      </c>
      <c r="B41" s="121" t="s">
        <v>105</v>
      </c>
      <c r="C41" s="166" t="s">
        <v>632</v>
      </c>
      <c r="D41" s="181" t="s">
        <v>117</v>
      </c>
      <c r="E41" s="40" t="s">
        <v>51</v>
      </c>
      <c r="F41" s="174" t="s">
        <v>705</v>
      </c>
      <c r="G41" s="37" t="s">
        <v>737</v>
      </c>
      <c r="H41" s="107">
        <v>5</v>
      </c>
      <c r="I41" s="107">
        <v>5</v>
      </c>
      <c r="J41" s="37">
        <v>3</v>
      </c>
      <c r="K41" s="64" t="s">
        <v>789</v>
      </c>
      <c r="L41" s="373"/>
      <c r="M41" s="373"/>
    </row>
    <row r="42" spans="1:13" s="59" customFormat="1" ht="19.5" customHeight="1" x14ac:dyDescent="0.2">
      <c r="A42" s="439" t="s">
        <v>109</v>
      </c>
      <c r="B42" s="439"/>
      <c r="C42" s="439"/>
      <c r="D42" s="439"/>
      <c r="E42" s="439"/>
      <c r="F42" s="439"/>
      <c r="G42" s="439"/>
      <c r="H42" s="41">
        <f>SUM(H38:H41)</f>
        <v>40</v>
      </c>
      <c r="I42" s="41">
        <f>SUM(I38:I41)</f>
        <v>40</v>
      </c>
      <c r="J42" s="41">
        <f>SUM(J38:J41)</f>
        <v>38</v>
      </c>
      <c r="K42" s="41"/>
    </row>
    <row r="43" spans="1:13" s="59" customFormat="1" x14ac:dyDescent="0.2"/>
    <row r="46" spans="1:13" ht="20.100000000000001" customHeight="1" x14ac:dyDescent="0.2">
      <c r="F46" s="461" t="s">
        <v>956</v>
      </c>
      <c r="G46" s="461"/>
      <c r="H46" s="409">
        <v>60</v>
      </c>
      <c r="I46" s="410">
        <v>55</v>
      </c>
      <c r="J46" s="411">
        <f>I46/H46</f>
        <v>0.91666666666666663</v>
      </c>
    </row>
    <row r="47" spans="1:13" ht="20.100000000000001" customHeight="1" x14ac:dyDescent="0.2">
      <c r="F47" s="462" t="s">
        <v>957</v>
      </c>
      <c r="G47" s="462"/>
      <c r="H47" s="409">
        <v>40</v>
      </c>
      <c r="I47" s="416">
        <v>38</v>
      </c>
      <c r="J47" s="411">
        <f>I47/H47</f>
        <v>0.95</v>
      </c>
    </row>
    <row r="48" spans="1:13" ht="20.100000000000001" customHeight="1" x14ac:dyDescent="0.2">
      <c r="F48" s="422" t="s">
        <v>958</v>
      </c>
      <c r="G48" s="422"/>
      <c r="H48" s="412">
        <f>SUM(H46:H47)</f>
        <v>100</v>
      </c>
      <c r="I48" s="413">
        <f>SUM(I46:I47)</f>
        <v>93</v>
      </c>
      <c r="J48" s="414">
        <f>I48/H48</f>
        <v>0.93</v>
      </c>
    </row>
  </sheetData>
  <mergeCells count="15">
    <mergeCell ref="F46:G46"/>
    <mergeCell ref="F47:G47"/>
    <mergeCell ref="F48:G48"/>
    <mergeCell ref="A10:K10"/>
    <mergeCell ref="A1:K1"/>
    <mergeCell ref="A2:K2"/>
    <mergeCell ref="A4:K4"/>
    <mergeCell ref="A5:K5"/>
    <mergeCell ref="A7:K7"/>
    <mergeCell ref="A42:G42"/>
    <mergeCell ref="A11:K11"/>
    <mergeCell ref="A12:K12"/>
    <mergeCell ref="A15:K15"/>
    <mergeCell ref="A36:G36"/>
    <mergeCell ref="A37:K37"/>
  </mergeCells>
  <pageMargins left="0" right="0" top="0.98425196850393704" bottom="0.98425196850393704" header="0.31496062992125984" footer="0.31496062992125984"/>
  <pageSetup paperSize="9" scale="85" fitToWidth="0" fitToHeight="0" orientation="landscape" r:id="rId1"/>
  <headerFooter alignWithMargins="0">
    <oddFooter>Pagina &amp;P di &amp;N</oddFooter>
  </headerFooter>
  <rowBreaks count="2" manualBreakCount="2">
    <brk id="13" max="16383" man="1"/>
    <brk id="36" max="16383" man="1"/>
  </rowBreaks>
  <drawing r:id="rId2"/>
  <legacyDrawing r:id="rId3"/>
  <oleObjects>
    <mc:AlternateContent xmlns:mc="http://schemas.openxmlformats.org/markup-compatibility/2006">
      <mc:Choice Requires="x14">
        <oleObject progId="Foglio di lavoro" dvAspect="DVASPECT_ICON" shapeId="9217" r:id="rId4">
          <objectPr defaultSize="0" autoPict="0" r:id="rId5">
            <anchor moveWithCells="1">
              <from>
                <xdr:col>10</xdr:col>
                <xdr:colOff>352425</xdr:colOff>
                <xdr:row>29</xdr:row>
                <xdr:rowOff>142875</xdr:rowOff>
              </from>
              <to>
                <xdr:col>10</xdr:col>
                <xdr:colOff>1085850</xdr:colOff>
                <xdr:row>29</xdr:row>
                <xdr:rowOff>990600</xdr:rowOff>
              </to>
            </anchor>
          </objectPr>
        </oleObject>
      </mc:Choice>
      <mc:Fallback>
        <oleObject progId="Foglio di lavoro" dvAspect="DVASPECT_ICON" shapeId="9217" r:id="rId4"/>
      </mc:Fallback>
    </mc:AlternateContent>
    <mc:AlternateContent xmlns:mc="http://schemas.openxmlformats.org/markup-compatibility/2006">
      <mc:Choice Requires="x14">
        <oleObject progId="Documento" dvAspect="DVASPECT_ICON" shapeId="9218" r:id="rId6">
          <objectPr defaultSize="0" autoPict="0" r:id="rId7">
            <anchor moveWithCells="1">
              <from>
                <xdr:col>10</xdr:col>
                <xdr:colOff>333375</xdr:colOff>
                <xdr:row>37</xdr:row>
                <xdr:rowOff>47625</xdr:rowOff>
              </from>
              <to>
                <xdr:col>10</xdr:col>
                <xdr:colOff>1038225</xdr:colOff>
                <xdr:row>37</xdr:row>
                <xdr:rowOff>885825</xdr:rowOff>
              </to>
            </anchor>
          </objectPr>
        </oleObject>
      </mc:Choice>
      <mc:Fallback>
        <oleObject progId="Documento" dvAspect="DVASPECT_ICON" shapeId="9218" r:id="rId6"/>
      </mc:Fallback>
    </mc:AlternateContent>
    <mc:AlternateContent xmlns:mc="http://schemas.openxmlformats.org/markup-compatibility/2006">
      <mc:Choice Requires="x14">
        <oleObject progId="Documento" dvAspect="DVASPECT_ICON" shapeId="9219" r:id="rId8">
          <objectPr defaultSize="0" autoPict="0" r:id="rId9">
            <anchor moveWithCells="1">
              <from>
                <xdr:col>10</xdr:col>
                <xdr:colOff>352425</xdr:colOff>
                <xdr:row>38</xdr:row>
                <xdr:rowOff>57150</xdr:rowOff>
              </from>
              <to>
                <xdr:col>10</xdr:col>
                <xdr:colOff>962025</xdr:colOff>
                <xdr:row>38</xdr:row>
                <xdr:rowOff>885825</xdr:rowOff>
              </to>
            </anchor>
          </objectPr>
        </oleObject>
      </mc:Choice>
      <mc:Fallback>
        <oleObject progId="Documento" dvAspect="DVASPECT_ICON" shapeId="9219" r:id="rId8"/>
      </mc:Fallback>
    </mc:AlternateContent>
  </oleObjec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5"/>
  </sheetPr>
  <dimension ref="A1:O73"/>
  <sheetViews>
    <sheetView topLeftCell="A70" zoomScale="110" zoomScaleNormal="110" workbookViewId="0">
      <selection activeCell="A12" sqref="A12"/>
    </sheetView>
  </sheetViews>
  <sheetFormatPr defaultColWidth="9.140625" defaultRowHeight="15" x14ac:dyDescent="0.25"/>
  <cols>
    <col min="1" max="1" width="11.42578125" style="127" customWidth="1"/>
    <col min="2" max="2" width="13.5703125" style="127" customWidth="1"/>
    <col min="3" max="3" width="32.140625" style="127" customWidth="1"/>
    <col min="4" max="4" width="20.5703125" style="128" customWidth="1"/>
    <col min="5" max="5" width="19.28515625" style="127" customWidth="1"/>
    <col min="6" max="6" width="20.7109375" style="127" customWidth="1"/>
    <col min="7" max="7" width="13.85546875" style="127" customWidth="1"/>
    <col min="8" max="8" width="6.5703125" style="127" customWidth="1"/>
    <col min="9" max="9" width="8.85546875" style="127" customWidth="1"/>
    <col min="10" max="10" width="9.28515625" style="127" customWidth="1"/>
    <col min="11" max="11" width="15.140625" style="129" customWidth="1"/>
    <col min="12" max="16384" width="9.140625" style="127"/>
  </cols>
  <sheetData>
    <row r="1" spans="1:11" ht="39" customHeight="1" x14ac:dyDescent="0.25">
      <c r="A1" s="467" t="s">
        <v>0</v>
      </c>
      <c r="B1" s="467"/>
      <c r="C1" s="467"/>
      <c r="D1" s="467"/>
      <c r="E1" s="467"/>
      <c r="F1" s="467"/>
      <c r="G1" s="467"/>
      <c r="H1" s="467"/>
      <c r="I1" s="467"/>
      <c r="J1" s="467"/>
      <c r="K1" s="467"/>
    </row>
    <row r="2" spans="1:11" s="130" customFormat="1" ht="19.5" x14ac:dyDescent="0.25">
      <c r="A2" s="468" t="s">
        <v>1</v>
      </c>
      <c r="B2" s="468"/>
      <c r="C2" s="468"/>
      <c r="D2" s="468"/>
      <c r="E2" s="468"/>
      <c r="F2" s="468"/>
      <c r="G2" s="468"/>
      <c r="H2" s="468"/>
      <c r="I2" s="468"/>
      <c r="J2" s="468"/>
      <c r="K2" s="468"/>
    </row>
    <row r="3" spans="1:11" s="130" customFormat="1" ht="19.5" x14ac:dyDescent="0.25">
      <c r="A3" s="131"/>
      <c r="B3" s="131"/>
      <c r="C3" s="131"/>
      <c r="D3" s="132"/>
      <c r="E3" s="131"/>
      <c r="F3" s="131"/>
      <c r="G3" s="131"/>
      <c r="H3" s="131"/>
      <c r="I3" s="131"/>
      <c r="J3" s="131"/>
      <c r="K3" s="133"/>
    </row>
    <row r="4" spans="1:11" s="130" customFormat="1" ht="22.5" x14ac:dyDescent="0.25">
      <c r="A4" s="465" t="s">
        <v>2</v>
      </c>
      <c r="B4" s="465"/>
      <c r="C4" s="465"/>
      <c r="D4" s="465"/>
      <c r="E4" s="465"/>
      <c r="F4" s="465"/>
      <c r="G4" s="465"/>
      <c r="H4" s="465"/>
      <c r="I4" s="465"/>
      <c r="J4" s="465"/>
      <c r="K4" s="465"/>
    </row>
    <row r="5" spans="1:11" s="130" customFormat="1" ht="27" x14ac:dyDescent="0.25">
      <c r="A5" s="427" t="s">
        <v>562</v>
      </c>
      <c r="B5" s="427"/>
      <c r="C5" s="427"/>
      <c r="D5" s="427"/>
      <c r="E5" s="427"/>
      <c r="F5" s="427"/>
      <c r="G5" s="427"/>
      <c r="H5" s="427"/>
      <c r="I5" s="427"/>
      <c r="J5" s="427"/>
      <c r="K5" s="427"/>
    </row>
    <row r="6" spans="1:11" s="130" customFormat="1" ht="27" x14ac:dyDescent="0.25">
      <c r="A6" s="134"/>
      <c r="B6" s="134"/>
      <c r="C6" s="134"/>
      <c r="D6" s="135"/>
      <c r="E6" s="134"/>
      <c r="F6" s="134"/>
      <c r="G6" s="134"/>
      <c r="H6" s="134"/>
      <c r="I6" s="134"/>
      <c r="J6" s="134"/>
      <c r="K6" s="136"/>
    </row>
    <row r="7" spans="1:11" s="130" customFormat="1" ht="19.5" x14ac:dyDescent="0.25">
      <c r="A7" s="469" t="s">
        <v>452</v>
      </c>
      <c r="B7" s="469"/>
      <c r="C7" s="469"/>
      <c r="D7" s="469"/>
      <c r="E7" s="469"/>
      <c r="F7" s="469"/>
      <c r="G7" s="469"/>
      <c r="H7" s="469"/>
      <c r="I7" s="469"/>
      <c r="J7" s="469"/>
      <c r="K7" s="469"/>
    </row>
    <row r="8" spans="1:11" s="130" customFormat="1" ht="19.5" x14ac:dyDescent="0.25">
      <c r="A8" s="137"/>
      <c r="B8" s="137"/>
      <c r="C8" s="137"/>
      <c r="D8" s="137"/>
      <c r="E8" s="137"/>
      <c r="F8" s="137"/>
      <c r="G8" s="137"/>
      <c r="H8" s="137"/>
      <c r="I8" s="137"/>
      <c r="J8" s="137"/>
      <c r="K8" s="137"/>
    </row>
    <row r="9" spans="1:11" s="130" customFormat="1" ht="18" x14ac:dyDescent="0.25">
      <c r="A9" s="138" t="s">
        <v>4</v>
      </c>
      <c r="B9" s="138"/>
      <c r="C9" s="138"/>
      <c r="D9" s="138"/>
      <c r="E9" s="138"/>
      <c r="F9" s="138"/>
      <c r="G9" s="138"/>
      <c r="H9" s="138"/>
      <c r="I9" s="138"/>
      <c r="J9" s="138"/>
      <c r="K9" s="138"/>
    </row>
    <row r="10" spans="1:11" s="130" customFormat="1" ht="18" x14ac:dyDescent="0.25">
      <c r="A10" s="138"/>
      <c r="B10" s="138"/>
      <c r="C10" s="138"/>
      <c r="D10" s="138"/>
      <c r="E10" s="139" t="s">
        <v>113</v>
      </c>
      <c r="F10" s="138"/>
      <c r="G10" s="138"/>
      <c r="H10" s="138"/>
      <c r="I10" s="138"/>
      <c r="J10" s="138"/>
      <c r="K10" s="138"/>
    </row>
    <row r="11" spans="1:11" s="130" customFormat="1" ht="18" x14ac:dyDescent="0.25">
      <c r="A11" s="424" t="s">
        <v>963</v>
      </c>
      <c r="B11" s="424"/>
      <c r="C11" s="424"/>
      <c r="D11" s="424"/>
      <c r="E11" s="424"/>
      <c r="F11" s="424"/>
      <c r="G11" s="424"/>
      <c r="H11" s="424"/>
      <c r="I11" s="424"/>
      <c r="J11" s="424"/>
      <c r="K11" s="424"/>
    </row>
    <row r="12" spans="1:11" s="130" customFormat="1" ht="18" x14ac:dyDescent="0.25">
      <c r="A12" s="139"/>
      <c r="B12" s="139"/>
      <c r="C12" s="139"/>
      <c r="D12" s="139"/>
      <c r="E12" s="139"/>
      <c r="F12" s="139"/>
      <c r="G12" s="139"/>
      <c r="H12" s="139"/>
      <c r="I12" s="139"/>
      <c r="J12" s="139"/>
      <c r="K12" s="139"/>
    </row>
    <row r="13" spans="1:11" ht="25.5" x14ac:dyDescent="0.25">
      <c r="A13" s="14" t="s">
        <v>6</v>
      </c>
      <c r="B13" s="14" t="s">
        <v>7</v>
      </c>
      <c r="C13" s="14" t="s">
        <v>8</v>
      </c>
      <c r="D13" s="14" t="s">
        <v>115</v>
      </c>
      <c r="E13" s="91" t="s">
        <v>10</v>
      </c>
      <c r="F13" s="14" t="s">
        <v>11</v>
      </c>
      <c r="G13" s="14" t="s">
        <v>563</v>
      </c>
      <c r="H13" s="14" t="s">
        <v>12</v>
      </c>
      <c r="I13" s="14" t="s">
        <v>13</v>
      </c>
      <c r="J13" s="14" t="s">
        <v>14</v>
      </c>
      <c r="K13" s="14" t="s">
        <v>15</v>
      </c>
    </row>
    <row r="14" spans="1:11" x14ac:dyDescent="0.25">
      <c r="A14" s="432" t="s">
        <v>16</v>
      </c>
      <c r="B14" s="433"/>
      <c r="C14" s="433"/>
      <c r="D14" s="433"/>
      <c r="E14" s="433"/>
      <c r="F14" s="433"/>
      <c r="G14" s="433"/>
      <c r="H14" s="433"/>
      <c r="I14" s="433"/>
      <c r="J14" s="433"/>
      <c r="K14" s="434"/>
    </row>
    <row r="15" spans="1:11" ht="26.25" x14ac:dyDescent="0.25">
      <c r="A15" s="140">
        <v>121</v>
      </c>
      <c r="B15" s="140" t="s">
        <v>262</v>
      </c>
      <c r="C15" s="140" t="s">
        <v>453</v>
      </c>
      <c r="D15" s="141" t="s">
        <v>454</v>
      </c>
      <c r="E15" s="140" t="s">
        <v>455</v>
      </c>
      <c r="F15" s="140" t="s">
        <v>143</v>
      </c>
      <c r="G15" s="344">
        <v>257</v>
      </c>
      <c r="H15" s="141">
        <v>3</v>
      </c>
      <c r="I15" s="141">
        <v>3</v>
      </c>
      <c r="J15" s="141">
        <v>3</v>
      </c>
      <c r="K15" s="141"/>
    </row>
    <row r="16" spans="1:11" ht="26.25" x14ac:dyDescent="0.25">
      <c r="A16" s="140">
        <v>121</v>
      </c>
      <c r="B16" s="140" t="s">
        <v>262</v>
      </c>
      <c r="C16" s="169" t="s">
        <v>581</v>
      </c>
      <c r="D16" s="170" t="s">
        <v>570</v>
      </c>
      <c r="E16" s="140" t="s">
        <v>456</v>
      </c>
      <c r="F16" s="140" t="s">
        <v>457</v>
      </c>
      <c r="G16" s="344">
        <v>3</v>
      </c>
      <c r="H16" s="141">
        <v>1</v>
      </c>
      <c r="I16" s="141">
        <v>1</v>
      </c>
      <c r="J16" s="141">
        <v>1</v>
      </c>
      <c r="K16" s="141"/>
    </row>
    <row r="17" spans="1:11" s="142" customFormat="1" ht="26.25" x14ac:dyDescent="0.25">
      <c r="A17" s="143">
        <v>121</v>
      </c>
      <c r="B17" s="143" t="s">
        <v>262</v>
      </c>
      <c r="C17" s="143" t="s">
        <v>458</v>
      </c>
      <c r="D17" s="143" t="s">
        <v>454</v>
      </c>
      <c r="E17" s="143" t="s">
        <v>459</v>
      </c>
      <c r="F17" s="144" t="s">
        <v>460</v>
      </c>
      <c r="G17" s="345">
        <v>390</v>
      </c>
      <c r="H17" s="143">
        <v>1</v>
      </c>
      <c r="I17" s="143">
        <v>1</v>
      </c>
      <c r="J17" s="143">
        <v>1</v>
      </c>
      <c r="K17" s="145"/>
    </row>
    <row r="18" spans="1:11" s="142" customFormat="1" ht="26.25" x14ac:dyDescent="0.25">
      <c r="A18" s="143">
        <v>121</v>
      </c>
      <c r="B18" s="143" t="s">
        <v>262</v>
      </c>
      <c r="C18" s="143" t="s">
        <v>461</v>
      </c>
      <c r="D18" s="143" t="s">
        <v>462</v>
      </c>
      <c r="E18" s="143" t="s">
        <v>463</v>
      </c>
      <c r="F18" s="144" t="s">
        <v>464</v>
      </c>
      <c r="G18" s="345">
        <v>114</v>
      </c>
      <c r="H18" s="143">
        <v>1</v>
      </c>
      <c r="I18" s="143">
        <v>1</v>
      </c>
      <c r="J18" s="143">
        <v>1</v>
      </c>
      <c r="K18" s="145"/>
    </row>
    <row r="19" spans="1:11" s="142" customFormat="1" ht="26.25" x14ac:dyDescent="0.25">
      <c r="A19" s="143">
        <v>121</v>
      </c>
      <c r="B19" s="143" t="s">
        <v>262</v>
      </c>
      <c r="C19" s="143" t="s">
        <v>465</v>
      </c>
      <c r="D19" s="143" t="s">
        <v>462</v>
      </c>
      <c r="E19" s="143" t="s">
        <v>463</v>
      </c>
      <c r="F19" s="144" t="s">
        <v>464</v>
      </c>
      <c r="G19" s="345">
        <v>47</v>
      </c>
      <c r="H19" s="143">
        <v>1</v>
      </c>
      <c r="I19" s="143">
        <v>1</v>
      </c>
      <c r="J19" s="143">
        <v>1</v>
      </c>
      <c r="K19" s="145"/>
    </row>
    <row r="20" spans="1:11" s="142" customFormat="1" ht="44.25" customHeight="1" x14ac:dyDescent="0.25">
      <c r="A20" s="143">
        <v>121</v>
      </c>
      <c r="B20" s="143" t="s">
        <v>262</v>
      </c>
      <c r="C20" s="143" t="s">
        <v>466</v>
      </c>
      <c r="D20" s="143" t="s">
        <v>467</v>
      </c>
      <c r="E20" s="143" t="s">
        <v>463</v>
      </c>
      <c r="F20" s="144" t="s">
        <v>464</v>
      </c>
      <c r="G20" s="345">
        <v>93</v>
      </c>
      <c r="H20" s="143">
        <v>1</v>
      </c>
      <c r="I20" s="143">
        <v>1</v>
      </c>
      <c r="J20" s="143">
        <v>1</v>
      </c>
      <c r="K20" s="145"/>
    </row>
    <row r="21" spans="1:11" s="142" customFormat="1" ht="45" customHeight="1" x14ac:dyDescent="0.25">
      <c r="A21" s="143">
        <v>121</v>
      </c>
      <c r="B21" s="143" t="s">
        <v>262</v>
      </c>
      <c r="C21" s="143" t="s">
        <v>468</v>
      </c>
      <c r="D21" s="143" t="s">
        <v>467</v>
      </c>
      <c r="E21" s="143" t="s">
        <v>463</v>
      </c>
      <c r="F21" s="144" t="s">
        <v>464</v>
      </c>
      <c r="G21" s="345">
        <v>66</v>
      </c>
      <c r="H21" s="143">
        <v>1</v>
      </c>
      <c r="I21" s="143">
        <v>1</v>
      </c>
      <c r="J21" s="143">
        <v>1</v>
      </c>
      <c r="K21" s="145"/>
    </row>
    <row r="22" spans="1:11" ht="39" x14ac:dyDescent="0.25">
      <c r="A22" s="140">
        <v>121</v>
      </c>
      <c r="B22" s="140" t="s">
        <v>17</v>
      </c>
      <c r="C22" s="140" t="s">
        <v>469</v>
      </c>
      <c r="D22" s="141" t="s">
        <v>454</v>
      </c>
      <c r="E22" s="140" t="s">
        <v>470</v>
      </c>
      <c r="F22" s="140" t="s">
        <v>471</v>
      </c>
      <c r="G22" s="346">
        <v>69</v>
      </c>
      <c r="H22" s="141">
        <v>1</v>
      </c>
      <c r="I22" s="141">
        <v>1</v>
      </c>
      <c r="J22" s="141">
        <v>1</v>
      </c>
      <c r="K22" s="141"/>
    </row>
    <row r="23" spans="1:11" ht="26.25" x14ac:dyDescent="0.25">
      <c r="A23" s="140">
        <v>121</v>
      </c>
      <c r="B23" s="140" t="s">
        <v>17</v>
      </c>
      <c r="C23" s="140" t="s">
        <v>472</v>
      </c>
      <c r="D23" s="141" t="s">
        <v>454</v>
      </c>
      <c r="E23" s="140" t="s">
        <v>470</v>
      </c>
      <c r="F23" s="140" t="s">
        <v>471</v>
      </c>
      <c r="G23" s="346">
        <v>24</v>
      </c>
      <c r="H23" s="141">
        <v>1</v>
      </c>
      <c r="I23" s="141">
        <v>1</v>
      </c>
      <c r="J23" s="141">
        <v>1</v>
      </c>
      <c r="K23" s="141"/>
    </row>
    <row r="24" spans="1:11" ht="39" x14ac:dyDescent="0.25">
      <c r="A24" s="140">
        <v>121</v>
      </c>
      <c r="B24" s="140" t="s">
        <v>17</v>
      </c>
      <c r="C24" s="169" t="s">
        <v>571</v>
      </c>
      <c r="D24" s="143" t="s">
        <v>462</v>
      </c>
      <c r="E24" s="140" t="s">
        <v>582</v>
      </c>
      <c r="F24" s="140" t="s">
        <v>583</v>
      </c>
      <c r="G24" s="346">
        <v>450</v>
      </c>
      <c r="H24" s="141">
        <v>1</v>
      </c>
      <c r="I24" s="141">
        <v>1</v>
      </c>
      <c r="J24" s="141">
        <v>1</v>
      </c>
      <c r="K24" s="170"/>
    </row>
    <row r="25" spans="1:11" ht="39" x14ac:dyDescent="0.25">
      <c r="A25" s="140">
        <v>121</v>
      </c>
      <c r="B25" s="140" t="s">
        <v>17</v>
      </c>
      <c r="C25" s="169" t="s">
        <v>571</v>
      </c>
      <c r="D25" s="143" t="s">
        <v>462</v>
      </c>
      <c r="E25" s="169" t="s">
        <v>584</v>
      </c>
      <c r="F25" s="169" t="s">
        <v>585</v>
      </c>
      <c r="G25" s="346">
        <v>250</v>
      </c>
      <c r="H25" s="141">
        <v>1</v>
      </c>
      <c r="I25" s="141">
        <v>1</v>
      </c>
      <c r="J25" s="141">
        <v>1</v>
      </c>
      <c r="K25" s="141"/>
    </row>
    <row r="26" spans="1:11" ht="26.25" x14ac:dyDescent="0.25">
      <c r="A26" s="140">
        <v>121</v>
      </c>
      <c r="B26" s="140" t="s">
        <v>17</v>
      </c>
      <c r="C26" s="140" t="s">
        <v>883</v>
      </c>
      <c r="D26" s="141" t="s">
        <v>572</v>
      </c>
      <c r="E26" s="140" t="s">
        <v>475</v>
      </c>
      <c r="F26" s="141" t="s">
        <v>476</v>
      </c>
      <c r="G26" s="347">
        <v>5</v>
      </c>
      <c r="H26" s="141">
        <v>1</v>
      </c>
      <c r="I26" s="141">
        <v>1</v>
      </c>
      <c r="J26" s="141">
        <v>1</v>
      </c>
      <c r="K26" s="141"/>
    </row>
    <row r="27" spans="1:11" ht="26.25" x14ac:dyDescent="0.25">
      <c r="A27" s="140">
        <v>121</v>
      </c>
      <c r="B27" s="140" t="s">
        <v>17</v>
      </c>
      <c r="C27" s="140" t="s">
        <v>477</v>
      </c>
      <c r="D27" s="141" t="s">
        <v>467</v>
      </c>
      <c r="E27" s="140" t="s">
        <v>478</v>
      </c>
      <c r="F27" s="140" t="s">
        <v>479</v>
      </c>
      <c r="G27" s="346">
        <v>1</v>
      </c>
      <c r="H27" s="141">
        <v>2</v>
      </c>
      <c r="I27" s="141">
        <v>2</v>
      </c>
      <c r="J27" s="141">
        <v>2</v>
      </c>
      <c r="K27" s="146"/>
    </row>
    <row r="28" spans="1:11" ht="26.25" x14ac:dyDescent="0.25">
      <c r="A28" s="140"/>
      <c r="B28" s="140" t="s">
        <v>17</v>
      </c>
      <c r="C28" s="140" t="s">
        <v>480</v>
      </c>
      <c r="D28" s="141" t="s">
        <v>467</v>
      </c>
      <c r="E28" s="140" t="s">
        <v>478</v>
      </c>
      <c r="F28" s="140" t="s">
        <v>479</v>
      </c>
      <c r="G28" s="346">
        <v>5</v>
      </c>
      <c r="H28" s="141">
        <v>1</v>
      </c>
      <c r="I28" s="141">
        <v>1</v>
      </c>
      <c r="J28" s="141">
        <v>1</v>
      </c>
      <c r="K28" s="146"/>
    </row>
    <row r="29" spans="1:11" ht="26.25" x14ac:dyDescent="0.25">
      <c r="A29" s="140">
        <v>121</v>
      </c>
      <c r="B29" s="140" t="s">
        <v>17</v>
      </c>
      <c r="C29" s="140" t="s">
        <v>481</v>
      </c>
      <c r="D29" s="141" t="s">
        <v>482</v>
      </c>
      <c r="E29" s="140" t="s">
        <v>483</v>
      </c>
      <c r="F29" s="140" t="s">
        <v>479</v>
      </c>
      <c r="G29" s="346">
        <v>10</v>
      </c>
      <c r="H29" s="141">
        <v>2</v>
      </c>
      <c r="I29" s="141">
        <v>2</v>
      </c>
      <c r="J29" s="141">
        <v>2</v>
      </c>
      <c r="K29" s="146"/>
    </row>
    <row r="30" spans="1:11" ht="26.25" x14ac:dyDescent="0.25">
      <c r="A30" s="140">
        <v>121</v>
      </c>
      <c r="B30" s="140" t="s">
        <v>17</v>
      </c>
      <c r="C30" s="140" t="s">
        <v>484</v>
      </c>
      <c r="D30" s="141" t="s">
        <v>482</v>
      </c>
      <c r="E30" s="140" t="s">
        <v>483</v>
      </c>
      <c r="F30" s="140" t="s">
        <v>479</v>
      </c>
      <c r="G30" s="346">
        <v>37</v>
      </c>
      <c r="H30" s="141">
        <v>1</v>
      </c>
      <c r="I30" s="141">
        <v>1</v>
      </c>
      <c r="J30" s="141">
        <v>1</v>
      </c>
      <c r="K30" s="146"/>
    </row>
    <row r="31" spans="1:11" ht="64.5" x14ac:dyDescent="0.25">
      <c r="A31" s="140">
        <v>121</v>
      </c>
      <c r="B31" s="140" t="s">
        <v>17</v>
      </c>
      <c r="C31" s="140" t="s">
        <v>586</v>
      </c>
      <c r="D31" s="141" t="s">
        <v>482</v>
      </c>
      <c r="E31" s="140" t="s">
        <v>483</v>
      </c>
      <c r="F31" s="140" t="s">
        <v>479</v>
      </c>
      <c r="G31" s="346">
        <v>32</v>
      </c>
      <c r="H31" s="141">
        <v>1</v>
      </c>
      <c r="I31" s="141">
        <v>1</v>
      </c>
      <c r="J31" s="141">
        <v>1</v>
      </c>
      <c r="K31" s="146"/>
    </row>
    <row r="32" spans="1:11" ht="26.25" x14ac:dyDescent="0.25">
      <c r="A32" s="140">
        <v>121</v>
      </c>
      <c r="B32" s="140" t="s">
        <v>17</v>
      </c>
      <c r="C32" s="140" t="s">
        <v>485</v>
      </c>
      <c r="D32" s="141" t="s">
        <v>482</v>
      </c>
      <c r="E32" s="140" t="s">
        <v>483</v>
      </c>
      <c r="F32" s="140" t="s">
        <v>479</v>
      </c>
      <c r="G32" s="346">
        <v>82</v>
      </c>
      <c r="H32" s="141">
        <v>1</v>
      </c>
      <c r="I32" s="141">
        <v>1</v>
      </c>
      <c r="J32" s="141">
        <v>1</v>
      </c>
      <c r="K32" s="146"/>
    </row>
    <row r="33" spans="1:15" ht="26.25" x14ac:dyDescent="0.25">
      <c r="A33" s="140">
        <v>121</v>
      </c>
      <c r="B33" s="140" t="s">
        <v>17</v>
      </c>
      <c r="C33" s="140" t="s">
        <v>486</v>
      </c>
      <c r="D33" s="141" t="s">
        <v>467</v>
      </c>
      <c r="E33" s="140" t="s">
        <v>470</v>
      </c>
      <c r="F33" s="141" t="s">
        <v>471</v>
      </c>
      <c r="G33" s="348" t="s">
        <v>875</v>
      </c>
      <c r="H33" s="141">
        <v>1</v>
      </c>
      <c r="I33" s="141">
        <v>1</v>
      </c>
      <c r="J33" s="141">
        <v>1</v>
      </c>
      <c r="K33" s="141"/>
    </row>
    <row r="34" spans="1:15" ht="39" x14ac:dyDescent="0.25">
      <c r="A34" s="140">
        <v>121</v>
      </c>
      <c r="B34" s="140" t="s">
        <v>17</v>
      </c>
      <c r="C34" s="140" t="s">
        <v>487</v>
      </c>
      <c r="D34" s="141" t="s">
        <v>482</v>
      </c>
      <c r="E34" s="140" t="s">
        <v>488</v>
      </c>
      <c r="F34" s="140" t="s">
        <v>489</v>
      </c>
      <c r="G34" s="346">
        <v>8</v>
      </c>
      <c r="H34" s="141">
        <v>1</v>
      </c>
      <c r="I34" s="141">
        <v>1</v>
      </c>
      <c r="J34" s="141">
        <v>1</v>
      </c>
      <c r="K34" s="141"/>
    </row>
    <row r="35" spans="1:15" ht="39" x14ac:dyDescent="0.25">
      <c r="A35" s="140">
        <v>121</v>
      </c>
      <c r="B35" s="140" t="s">
        <v>17</v>
      </c>
      <c r="C35" s="140" t="s">
        <v>487</v>
      </c>
      <c r="D35" s="170" t="s">
        <v>467</v>
      </c>
      <c r="E35" s="140" t="s">
        <v>488</v>
      </c>
      <c r="F35" s="140" t="s">
        <v>489</v>
      </c>
      <c r="G35" s="346">
        <v>6</v>
      </c>
      <c r="H35" s="141">
        <v>1</v>
      </c>
      <c r="I35" s="141">
        <v>1</v>
      </c>
      <c r="J35" s="141">
        <v>1</v>
      </c>
      <c r="K35" s="141"/>
    </row>
    <row r="36" spans="1:15" ht="26.25" x14ac:dyDescent="0.25">
      <c r="A36" s="140">
        <v>121</v>
      </c>
      <c r="B36" s="140" t="s">
        <v>17</v>
      </c>
      <c r="C36" s="169" t="s">
        <v>587</v>
      </c>
      <c r="D36" s="170" t="s">
        <v>467</v>
      </c>
      <c r="E36" s="169" t="s">
        <v>483</v>
      </c>
      <c r="F36" s="169" t="s">
        <v>483</v>
      </c>
      <c r="G36" s="354">
        <v>25</v>
      </c>
      <c r="H36" s="141">
        <v>1</v>
      </c>
      <c r="I36" s="141">
        <v>1</v>
      </c>
      <c r="J36" s="141">
        <v>1</v>
      </c>
      <c r="K36" s="141"/>
    </row>
    <row r="37" spans="1:15" ht="26.25" x14ac:dyDescent="0.25">
      <c r="A37" s="140">
        <v>121</v>
      </c>
      <c r="B37" s="140" t="s">
        <v>17</v>
      </c>
      <c r="C37" s="169" t="s">
        <v>590</v>
      </c>
      <c r="D37" s="170" t="s">
        <v>467</v>
      </c>
      <c r="E37" s="169" t="s">
        <v>483</v>
      </c>
      <c r="F37" s="169" t="s">
        <v>483</v>
      </c>
      <c r="G37" s="354">
        <v>9</v>
      </c>
      <c r="H37" s="141">
        <v>1</v>
      </c>
      <c r="I37" s="141">
        <v>1</v>
      </c>
      <c r="J37" s="141">
        <v>1</v>
      </c>
      <c r="K37" s="141"/>
    </row>
    <row r="38" spans="1:15" ht="26.25" x14ac:dyDescent="0.25">
      <c r="A38" s="140">
        <v>121</v>
      </c>
      <c r="B38" s="140" t="s">
        <v>17</v>
      </c>
      <c r="C38" s="169" t="s">
        <v>589</v>
      </c>
      <c r="D38" s="170" t="s">
        <v>467</v>
      </c>
      <c r="E38" s="169" t="s">
        <v>483</v>
      </c>
      <c r="F38" s="169" t="s">
        <v>483</v>
      </c>
      <c r="G38" s="354">
        <v>65</v>
      </c>
      <c r="H38" s="141">
        <v>1</v>
      </c>
      <c r="I38" s="141">
        <v>1</v>
      </c>
      <c r="J38" s="141">
        <v>1</v>
      </c>
      <c r="K38" s="141"/>
    </row>
    <row r="39" spans="1:15" ht="51.75" x14ac:dyDescent="0.25">
      <c r="A39" s="140">
        <v>121</v>
      </c>
      <c r="B39" s="140" t="s">
        <v>17</v>
      </c>
      <c r="C39" s="169" t="s">
        <v>591</v>
      </c>
      <c r="D39" s="141" t="s">
        <v>454</v>
      </c>
      <c r="E39" s="169" t="s">
        <v>592</v>
      </c>
      <c r="F39" s="169" t="s">
        <v>494</v>
      </c>
      <c r="G39" s="372" t="s">
        <v>779</v>
      </c>
      <c r="H39" s="141">
        <v>1</v>
      </c>
      <c r="I39" s="141">
        <v>1</v>
      </c>
      <c r="J39" s="141">
        <v>1</v>
      </c>
      <c r="K39" s="141"/>
      <c r="L39" s="355"/>
      <c r="M39" s="355"/>
      <c r="N39" s="355"/>
      <c r="O39" s="355"/>
    </row>
    <row r="40" spans="1:15" ht="26.25" x14ac:dyDescent="0.25">
      <c r="A40" s="140">
        <v>121</v>
      </c>
      <c r="B40" s="140" t="s">
        <v>17</v>
      </c>
      <c r="C40" s="140" t="s">
        <v>490</v>
      </c>
      <c r="D40" s="141" t="s">
        <v>467</v>
      </c>
      <c r="E40" s="140" t="s">
        <v>248</v>
      </c>
      <c r="F40" s="140" t="s">
        <v>248</v>
      </c>
      <c r="G40" s="354">
        <v>5</v>
      </c>
      <c r="H40" s="141">
        <v>1</v>
      </c>
      <c r="I40" s="141">
        <v>1</v>
      </c>
      <c r="J40" s="141">
        <v>1</v>
      </c>
      <c r="K40" s="141"/>
    </row>
    <row r="41" spans="1:15" ht="96.75" customHeight="1" x14ac:dyDescent="0.25">
      <c r="A41" s="140">
        <v>121</v>
      </c>
      <c r="B41" s="140" t="s">
        <v>17</v>
      </c>
      <c r="C41" s="140" t="s">
        <v>491</v>
      </c>
      <c r="D41" s="170" t="s">
        <v>593</v>
      </c>
      <c r="E41" s="140" t="s">
        <v>492</v>
      </c>
      <c r="F41" s="140" t="s">
        <v>493</v>
      </c>
      <c r="G41" s="351" t="s">
        <v>876</v>
      </c>
      <c r="H41" s="141">
        <v>1</v>
      </c>
      <c r="I41" s="141">
        <v>1</v>
      </c>
      <c r="J41" s="141">
        <v>1</v>
      </c>
      <c r="K41" s="141"/>
    </row>
    <row r="42" spans="1:15" ht="39" x14ac:dyDescent="0.25">
      <c r="A42" s="140">
        <v>121</v>
      </c>
      <c r="B42" s="140" t="s">
        <v>17</v>
      </c>
      <c r="C42" s="169" t="s">
        <v>588</v>
      </c>
      <c r="D42" s="141" t="s">
        <v>454</v>
      </c>
      <c r="E42" s="140" t="s">
        <v>494</v>
      </c>
      <c r="F42" s="140" t="s">
        <v>573</v>
      </c>
      <c r="G42" s="348" t="s">
        <v>877</v>
      </c>
      <c r="H42" s="141">
        <v>1</v>
      </c>
      <c r="I42" s="141">
        <v>1</v>
      </c>
      <c r="J42" s="141">
        <v>1</v>
      </c>
      <c r="K42" s="141"/>
    </row>
    <row r="43" spans="1:15" ht="39.75" customHeight="1" x14ac:dyDescent="0.25">
      <c r="A43" s="140">
        <v>121</v>
      </c>
      <c r="B43" s="140" t="s">
        <v>17</v>
      </c>
      <c r="C43" s="140" t="s">
        <v>495</v>
      </c>
      <c r="D43" s="141" t="s">
        <v>467</v>
      </c>
      <c r="E43" s="140" t="s">
        <v>496</v>
      </c>
      <c r="F43" s="140" t="s">
        <v>497</v>
      </c>
      <c r="G43" s="350" t="s">
        <v>878</v>
      </c>
      <c r="H43" s="141">
        <v>2</v>
      </c>
      <c r="I43" s="141">
        <v>2</v>
      </c>
      <c r="J43" s="141">
        <v>2</v>
      </c>
      <c r="K43" s="141"/>
    </row>
    <row r="44" spans="1:15" ht="26.25" x14ac:dyDescent="0.25">
      <c r="A44" s="140">
        <v>121</v>
      </c>
      <c r="B44" s="140" t="s">
        <v>17</v>
      </c>
      <c r="C44" s="140" t="s">
        <v>498</v>
      </c>
      <c r="D44" s="141" t="s">
        <v>467</v>
      </c>
      <c r="E44" s="140" t="s">
        <v>499</v>
      </c>
      <c r="F44" s="140" t="s">
        <v>500</v>
      </c>
      <c r="G44" s="346">
        <v>36</v>
      </c>
      <c r="H44" s="141">
        <v>1</v>
      </c>
      <c r="I44" s="141">
        <v>1</v>
      </c>
      <c r="J44" s="141">
        <v>1</v>
      </c>
      <c r="K44" s="141"/>
    </row>
    <row r="45" spans="1:15" ht="26.25" x14ac:dyDescent="0.25">
      <c r="A45" s="140">
        <v>121</v>
      </c>
      <c r="B45" s="140" t="s">
        <v>17</v>
      </c>
      <c r="C45" s="140" t="s">
        <v>501</v>
      </c>
      <c r="D45" s="141" t="s">
        <v>467</v>
      </c>
      <c r="E45" s="140" t="s">
        <v>502</v>
      </c>
      <c r="F45" s="140" t="s">
        <v>471</v>
      </c>
      <c r="G45" s="346">
        <v>0</v>
      </c>
      <c r="H45" s="141">
        <v>0</v>
      </c>
      <c r="I45" s="141">
        <v>0</v>
      </c>
      <c r="J45" s="171">
        <v>0</v>
      </c>
      <c r="K45" s="141"/>
    </row>
    <row r="46" spans="1:15" ht="26.25" x14ac:dyDescent="0.25">
      <c r="A46" s="140">
        <v>121</v>
      </c>
      <c r="B46" s="140" t="s">
        <v>17</v>
      </c>
      <c r="C46" s="140" t="s">
        <v>503</v>
      </c>
      <c r="D46" s="141" t="s">
        <v>467</v>
      </c>
      <c r="E46" s="140" t="s">
        <v>502</v>
      </c>
      <c r="F46" s="140" t="s">
        <v>471</v>
      </c>
      <c r="G46" s="346">
        <v>2</v>
      </c>
      <c r="H46" s="141">
        <v>1</v>
      </c>
      <c r="I46" s="141">
        <v>1</v>
      </c>
      <c r="J46" s="141">
        <v>1</v>
      </c>
      <c r="K46" s="141"/>
    </row>
    <row r="47" spans="1:15" ht="39" x14ac:dyDescent="0.25">
      <c r="A47" s="140">
        <v>121</v>
      </c>
      <c r="B47" s="140" t="s">
        <v>17</v>
      </c>
      <c r="C47" s="140" t="s">
        <v>504</v>
      </c>
      <c r="D47" s="141" t="s">
        <v>467</v>
      </c>
      <c r="E47" s="140" t="s">
        <v>505</v>
      </c>
      <c r="F47" s="147" t="s">
        <v>479</v>
      </c>
      <c r="G47" s="347">
        <v>55</v>
      </c>
      <c r="H47" s="141">
        <v>1</v>
      </c>
      <c r="I47" s="141">
        <v>1</v>
      </c>
      <c r="J47" s="141">
        <v>1</v>
      </c>
      <c r="K47" s="148"/>
    </row>
    <row r="48" spans="1:15" ht="36.75" x14ac:dyDescent="0.25">
      <c r="A48" s="140">
        <v>121</v>
      </c>
      <c r="B48" s="140" t="s">
        <v>17</v>
      </c>
      <c r="C48" s="140" t="s">
        <v>506</v>
      </c>
      <c r="D48" s="141" t="s">
        <v>454</v>
      </c>
      <c r="E48" s="140" t="s">
        <v>507</v>
      </c>
      <c r="F48" s="140" t="s">
        <v>507</v>
      </c>
      <c r="G48" s="350" t="s">
        <v>879</v>
      </c>
      <c r="H48" s="141">
        <v>0</v>
      </c>
      <c r="I48" s="141">
        <v>0</v>
      </c>
      <c r="J48" s="171">
        <v>0</v>
      </c>
      <c r="K48" s="141"/>
    </row>
    <row r="49" spans="1:13" ht="90" x14ac:dyDescent="0.25">
      <c r="A49" s="140">
        <v>121</v>
      </c>
      <c r="B49" s="140" t="s">
        <v>17</v>
      </c>
      <c r="C49" s="144" t="s">
        <v>508</v>
      </c>
      <c r="D49" s="141" t="s">
        <v>482</v>
      </c>
      <c r="E49" s="140" t="s">
        <v>509</v>
      </c>
      <c r="F49" s="140" t="s">
        <v>479</v>
      </c>
      <c r="G49" s="346">
        <v>16</v>
      </c>
      <c r="H49" s="141">
        <v>2</v>
      </c>
      <c r="I49" s="141">
        <v>2</v>
      </c>
      <c r="J49" s="141">
        <v>2</v>
      </c>
      <c r="K49" s="141"/>
    </row>
    <row r="50" spans="1:13" ht="26.25" x14ac:dyDescent="0.25">
      <c r="A50" s="140">
        <v>121</v>
      </c>
      <c r="B50" s="140" t="s">
        <v>17</v>
      </c>
      <c r="C50" s="140" t="s">
        <v>510</v>
      </c>
      <c r="D50" s="141" t="s">
        <v>467</v>
      </c>
      <c r="E50" s="140" t="s">
        <v>470</v>
      </c>
      <c r="F50" s="140" t="s">
        <v>471</v>
      </c>
      <c r="G50" s="346">
        <v>10</v>
      </c>
      <c r="H50" s="141">
        <v>1</v>
      </c>
      <c r="I50" s="141">
        <v>1</v>
      </c>
      <c r="J50" s="141">
        <v>1</v>
      </c>
      <c r="K50" s="141"/>
    </row>
    <row r="51" spans="1:13" ht="39" x14ac:dyDescent="0.25">
      <c r="A51" s="140">
        <v>121</v>
      </c>
      <c r="B51" s="140" t="s">
        <v>17</v>
      </c>
      <c r="C51" s="144" t="s">
        <v>511</v>
      </c>
      <c r="D51" s="141" t="s">
        <v>482</v>
      </c>
      <c r="E51" s="140" t="s">
        <v>502</v>
      </c>
      <c r="F51" s="140" t="s">
        <v>512</v>
      </c>
      <c r="G51" s="346">
        <v>41</v>
      </c>
      <c r="H51" s="141">
        <v>2</v>
      </c>
      <c r="I51" s="141">
        <v>2</v>
      </c>
      <c r="J51" s="141">
        <v>2</v>
      </c>
      <c r="K51" s="141"/>
    </row>
    <row r="52" spans="1:13" ht="26.25" x14ac:dyDescent="0.25">
      <c r="A52" s="140">
        <v>121</v>
      </c>
      <c r="B52" s="140" t="s">
        <v>17</v>
      </c>
      <c r="C52" s="144" t="s">
        <v>513</v>
      </c>
      <c r="D52" s="141" t="s">
        <v>514</v>
      </c>
      <c r="E52" s="140" t="s">
        <v>502</v>
      </c>
      <c r="F52" s="140" t="s">
        <v>512</v>
      </c>
      <c r="G52" s="346">
        <v>4</v>
      </c>
      <c r="H52" s="141">
        <v>4</v>
      </c>
      <c r="I52" s="141">
        <v>4</v>
      </c>
      <c r="J52" s="141">
        <v>4</v>
      </c>
      <c r="K52" s="141"/>
    </row>
    <row r="53" spans="1:13" ht="39" x14ac:dyDescent="0.25">
      <c r="A53" s="140">
        <v>121</v>
      </c>
      <c r="B53" s="140" t="s">
        <v>17</v>
      </c>
      <c r="C53" s="172" t="s">
        <v>597</v>
      </c>
      <c r="D53" s="143" t="s">
        <v>515</v>
      </c>
      <c r="E53" s="140" t="s">
        <v>474</v>
      </c>
      <c r="F53" s="140" t="s">
        <v>516</v>
      </c>
      <c r="G53" s="352" t="s">
        <v>880</v>
      </c>
      <c r="H53" s="141">
        <v>1</v>
      </c>
      <c r="I53" s="141">
        <v>1</v>
      </c>
      <c r="J53" s="141">
        <v>1</v>
      </c>
      <c r="K53" s="141"/>
    </row>
    <row r="54" spans="1:13" ht="42.75" customHeight="1" x14ac:dyDescent="0.25">
      <c r="A54" s="140">
        <v>121</v>
      </c>
      <c r="B54" s="140" t="s">
        <v>17</v>
      </c>
      <c r="C54" s="144" t="s">
        <v>574</v>
      </c>
      <c r="D54" s="171" t="s">
        <v>594</v>
      </c>
      <c r="E54" s="140" t="s">
        <v>474</v>
      </c>
      <c r="F54" s="140" t="s">
        <v>516</v>
      </c>
      <c r="G54" s="352" t="s">
        <v>880</v>
      </c>
      <c r="H54" s="141">
        <v>1</v>
      </c>
      <c r="I54" s="141">
        <v>1</v>
      </c>
      <c r="J54" s="141">
        <v>1</v>
      </c>
      <c r="K54" s="141"/>
    </row>
    <row r="55" spans="1:13" ht="51.75" x14ac:dyDescent="0.25">
      <c r="A55" s="140">
        <v>121</v>
      </c>
      <c r="B55" s="140" t="s">
        <v>17</v>
      </c>
      <c r="C55" s="144" t="s">
        <v>517</v>
      </c>
      <c r="D55" s="141" t="s">
        <v>467</v>
      </c>
      <c r="E55" s="140" t="s">
        <v>51</v>
      </c>
      <c r="F55" s="169" t="s">
        <v>518</v>
      </c>
      <c r="G55" s="349" t="s">
        <v>880</v>
      </c>
      <c r="H55" s="141">
        <v>1</v>
      </c>
      <c r="I55" s="141">
        <v>1</v>
      </c>
      <c r="J55" s="141">
        <v>1</v>
      </c>
      <c r="K55" s="141"/>
    </row>
    <row r="56" spans="1:13" ht="26.25" x14ac:dyDescent="0.25">
      <c r="A56" s="140">
        <v>121</v>
      </c>
      <c r="B56" s="140" t="s">
        <v>17</v>
      </c>
      <c r="C56" s="144" t="s">
        <v>576</v>
      </c>
      <c r="D56" s="143" t="s">
        <v>515</v>
      </c>
      <c r="E56" s="140" t="s">
        <v>474</v>
      </c>
      <c r="F56" s="140" t="s">
        <v>577</v>
      </c>
      <c r="G56" s="346" t="s">
        <v>881</v>
      </c>
      <c r="H56" s="141">
        <v>1</v>
      </c>
      <c r="I56" s="141">
        <v>1</v>
      </c>
      <c r="J56" s="141">
        <v>1</v>
      </c>
      <c r="K56" s="141"/>
      <c r="L56" s="355"/>
      <c r="M56" s="355"/>
    </row>
    <row r="57" spans="1:13" ht="26.25" x14ac:dyDescent="0.25">
      <c r="A57" s="140">
        <v>121</v>
      </c>
      <c r="B57" s="140" t="s">
        <v>17</v>
      </c>
      <c r="C57" s="144" t="s">
        <v>575</v>
      </c>
      <c r="D57" s="143" t="s">
        <v>515</v>
      </c>
      <c r="E57" s="140" t="s">
        <v>474</v>
      </c>
      <c r="F57" s="140" t="s">
        <v>577</v>
      </c>
      <c r="G57" s="346" t="s">
        <v>881</v>
      </c>
      <c r="H57" s="141">
        <v>1</v>
      </c>
      <c r="I57" s="141">
        <v>1</v>
      </c>
      <c r="J57" s="141">
        <v>1</v>
      </c>
      <c r="K57" s="141"/>
      <c r="L57" s="355"/>
      <c r="M57" s="355"/>
    </row>
    <row r="58" spans="1:13" ht="37.5" customHeight="1" x14ac:dyDescent="0.25">
      <c r="A58" s="140">
        <v>121</v>
      </c>
      <c r="B58" s="140" t="s">
        <v>17</v>
      </c>
      <c r="C58" s="144" t="s">
        <v>578</v>
      </c>
      <c r="D58" s="143" t="s">
        <v>515</v>
      </c>
      <c r="E58" s="140" t="s">
        <v>474</v>
      </c>
      <c r="F58" s="140" t="s">
        <v>577</v>
      </c>
      <c r="G58" s="346" t="s">
        <v>881</v>
      </c>
      <c r="H58" s="141">
        <v>1</v>
      </c>
      <c r="I58" s="141">
        <v>1</v>
      </c>
      <c r="J58" s="141">
        <v>1</v>
      </c>
      <c r="K58" s="141"/>
    </row>
    <row r="59" spans="1:13" ht="39" x14ac:dyDescent="0.25">
      <c r="A59" s="140">
        <v>121</v>
      </c>
      <c r="B59" s="140" t="s">
        <v>17</v>
      </c>
      <c r="C59" s="169" t="s">
        <v>595</v>
      </c>
      <c r="D59" s="141" t="s">
        <v>467</v>
      </c>
      <c r="E59" s="140" t="s">
        <v>519</v>
      </c>
      <c r="F59" s="140" t="s">
        <v>479</v>
      </c>
      <c r="G59" s="346" t="s">
        <v>882</v>
      </c>
      <c r="H59" s="141">
        <v>2</v>
      </c>
      <c r="I59" s="141">
        <v>2</v>
      </c>
      <c r="J59" s="141">
        <v>2</v>
      </c>
      <c r="K59" s="141"/>
    </row>
    <row r="60" spans="1:13" ht="39" x14ac:dyDescent="0.25">
      <c r="A60" s="143">
        <v>121</v>
      </c>
      <c r="B60" s="140" t="s">
        <v>17</v>
      </c>
      <c r="C60" s="169" t="s">
        <v>596</v>
      </c>
      <c r="D60" s="143" t="s">
        <v>482</v>
      </c>
      <c r="E60" s="143" t="s">
        <v>519</v>
      </c>
      <c r="F60" s="143" t="s">
        <v>473</v>
      </c>
      <c r="G60" s="353">
        <v>21</v>
      </c>
      <c r="H60" s="143">
        <v>4</v>
      </c>
      <c r="I60" s="143">
        <v>4</v>
      </c>
      <c r="J60" s="143">
        <v>4</v>
      </c>
      <c r="K60" s="143"/>
    </row>
    <row r="61" spans="1:13" ht="28.5" customHeight="1" x14ac:dyDescent="0.25">
      <c r="A61" s="435" t="s">
        <v>104</v>
      </c>
      <c r="B61" s="435"/>
      <c r="C61" s="435"/>
      <c r="D61" s="435"/>
      <c r="E61" s="435"/>
      <c r="F61" s="435"/>
      <c r="G61" s="435"/>
      <c r="H61" s="149">
        <f>SUM(H15:H60)</f>
        <v>58</v>
      </c>
      <c r="I61" s="149">
        <f>SUM(I15:I60)</f>
        <v>58</v>
      </c>
      <c r="J61" s="149">
        <f>SUM(J15:J60)</f>
        <v>58</v>
      </c>
      <c r="K61" s="150"/>
    </row>
    <row r="62" spans="1:13" ht="30.75" customHeight="1" x14ac:dyDescent="0.25">
      <c r="A62" s="436" t="s">
        <v>643</v>
      </c>
      <c r="B62" s="437"/>
      <c r="C62" s="437"/>
      <c r="D62" s="437"/>
      <c r="E62" s="437"/>
      <c r="F62" s="437"/>
      <c r="G62" s="437"/>
      <c r="H62" s="437"/>
      <c r="I62" s="437"/>
      <c r="J62" s="437"/>
      <c r="K62" s="438"/>
    </row>
    <row r="63" spans="1:13" x14ac:dyDescent="0.25">
      <c r="A63" s="142"/>
      <c r="B63" s="142"/>
      <c r="C63" s="142"/>
      <c r="D63" s="151"/>
      <c r="E63" s="142"/>
      <c r="F63" s="142"/>
      <c r="G63" s="142"/>
      <c r="H63" s="152"/>
      <c r="I63" s="152"/>
      <c r="J63" s="152"/>
      <c r="K63" s="153"/>
    </row>
    <row r="64" spans="1:13" s="193" customFormat="1" ht="114.75" x14ac:dyDescent="0.2">
      <c r="A64" s="188" t="s">
        <v>520</v>
      </c>
      <c r="B64" s="188" t="s">
        <v>105</v>
      </c>
      <c r="C64" s="178" t="s">
        <v>579</v>
      </c>
      <c r="D64" s="189" t="s">
        <v>645</v>
      </c>
      <c r="E64" s="190" t="s">
        <v>598</v>
      </c>
      <c r="F64" s="203" t="s">
        <v>706</v>
      </c>
      <c r="G64" s="406" t="s">
        <v>911</v>
      </c>
      <c r="H64" s="145">
        <v>10</v>
      </c>
      <c r="I64" s="145">
        <v>10</v>
      </c>
      <c r="J64" s="191">
        <v>7</v>
      </c>
      <c r="K64" s="385"/>
    </row>
    <row r="65" spans="1:11" s="193" customFormat="1" ht="165.75" customHeight="1" x14ac:dyDescent="0.2">
      <c r="A65" s="188" t="s">
        <v>520</v>
      </c>
      <c r="B65" s="188" t="s">
        <v>105</v>
      </c>
      <c r="C65" s="194" t="s">
        <v>707</v>
      </c>
      <c r="D65" s="189" t="s">
        <v>645</v>
      </c>
      <c r="E65" s="190" t="s">
        <v>599</v>
      </c>
      <c r="F65" s="204" t="s">
        <v>600</v>
      </c>
      <c r="G65" s="406" t="s">
        <v>948</v>
      </c>
      <c r="H65" s="145">
        <v>10</v>
      </c>
      <c r="I65" s="145">
        <v>10</v>
      </c>
      <c r="J65" s="396">
        <v>9</v>
      </c>
      <c r="K65" s="192"/>
    </row>
    <row r="66" spans="1:11" s="193" customFormat="1" ht="86.25" customHeight="1" x14ac:dyDescent="0.2">
      <c r="A66" s="188" t="s">
        <v>520</v>
      </c>
      <c r="B66" s="188" t="s">
        <v>105</v>
      </c>
      <c r="C66" s="194" t="s">
        <v>602</v>
      </c>
      <c r="D66" s="189" t="s">
        <v>482</v>
      </c>
      <c r="E66" s="195" t="s">
        <v>580</v>
      </c>
      <c r="F66" s="407" t="s">
        <v>603</v>
      </c>
      <c r="G66" s="408"/>
      <c r="H66" s="145">
        <v>10</v>
      </c>
      <c r="I66" s="145">
        <v>10</v>
      </c>
      <c r="J66" s="191">
        <v>10</v>
      </c>
      <c r="K66" s="398" t="s">
        <v>949</v>
      </c>
    </row>
    <row r="67" spans="1:11" s="193" customFormat="1" ht="76.5" x14ac:dyDescent="0.2">
      <c r="A67" s="188" t="s">
        <v>520</v>
      </c>
      <c r="B67" s="188" t="s">
        <v>105</v>
      </c>
      <c r="C67" s="194" t="s">
        <v>708</v>
      </c>
      <c r="D67" s="189" t="s">
        <v>482</v>
      </c>
      <c r="E67" s="190" t="s">
        <v>709</v>
      </c>
      <c r="F67" s="205" t="s">
        <v>601</v>
      </c>
      <c r="G67" s="406" t="s">
        <v>910</v>
      </c>
      <c r="H67" s="145">
        <v>10</v>
      </c>
      <c r="I67" s="145">
        <v>10</v>
      </c>
      <c r="J67" s="191">
        <v>9</v>
      </c>
      <c r="K67" s="192"/>
    </row>
    <row r="68" spans="1:11" s="193" customFormat="1" x14ac:dyDescent="0.2">
      <c r="A68" s="439" t="s">
        <v>109</v>
      </c>
      <c r="B68" s="439"/>
      <c r="C68" s="439"/>
      <c r="D68" s="439"/>
      <c r="E68" s="439"/>
      <c r="F68" s="439"/>
      <c r="G68" s="439"/>
      <c r="H68" s="154">
        <f>SUM(H64:H67)</f>
        <v>40</v>
      </c>
      <c r="I68" s="154">
        <f>SUM(I64:I67)</f>
        <v>40</v>
      </c>
      <c r="J68" s="154">
        <f>SUM(J64:J67)</f>
        <v>35</v>
      </c>
      <c r="K68" s="196"/>
    </row>
    <row r="69" spans="1:11" s="193" customFormat="1" x14ac:dyDescent="0.2">
      <c r="A69" s="32"/>
      <c r="B69" s="32"/>
      <c r="C69" s="32"/>
      <c r="D69" s="32"/>
      <c r="E69" s="32"/>
      <c r="F69" s="32"/>
      <c r="G69" s="32"/>
      <c r="H69" s="419"/>
      <c r="I69" s="419"/>
      <c r="J69" s="419"/>
      <c r="K69" s="420"/>
    </row>
    <row r="71" spans="1:11" x14ac:dyDescent="0.25">
      <c r="F71" s="461" t="s">
        <v>956</v>
      </c>
      <c r="G71" s="461"/>
      <c r="H71" s="409">
        <v>58</v>
      </c>
      <c r="I71" s="410">
        <v>58</v>
      </c>
      <c r="J71" s="411">
        <f>I71/H71</f>
        <v>1</v>
      </c>
    </row>
    <row r="72" spans="1:11" x14ac:dyDescent="0.25">
      <c r="F72" s="462" t="s">
        <v>957</v>
      </c>
      <c r="G72" s="462"/>
      <c r="H72" s="409">
        <v>40</v>
      </c>
      <c r="I72" s="416">
        <v>35</v>
      </c>
      <c r="J72" s="411">
        <f>I72/H72</f>
        <v>0.875</v>
      </c>
    </row>
    <row r="73" spans="1:11" x14ac:dyDescent="0.25">
      <c r="F73" s="422" t="s">
        <v>958</v>
      </c>
      <c r="G73" s="422"/>
      <c r="H73" s="412">
        <f>SUM(H71:H72)</f>
        <v>98</v>
      </c>
      <c r="I73" s="413">
        <f>SUM(I71:I72)</f>
        <v>93</v>
      </c>
      <c r="J73" s="414">
        <f>I73/H73</f>
        <v>0.94897959183673475</v>
      </c>
    </row>
  </sheetData>
  <mergeCells count="13">
    <mergeCell ref="F71:G71"/>
    <mergeCell ref="F72:G72"/>
    <mergeCell ref="F73:G73"/>
    <mergeCell ref="A1:K1"/>
    <mergeCell ref="A2:K2"/>
    <mergeCell ref="A4:K4"/>
    <mergeCell ref="A5:K5"/>
    <mergeCell ref="A7:K7"/>
    <mergeCell ref="A68:G68"/>
    <mergeCell ref="A11:K11"/>
    <mergeCell ref="A14:K14"/>
    <mergeCell ref="A61:G61"/>
    <mergeCell ref="A62:K62"/>
  </mergeCells>
  <phoneticPr fontId="28" type="noConversion"/>
  <hyperlinks>
    <hyperlink ref="K66" r:id="rId1"/>
  </hyperlinks>
  <pageMargins left="0" right="0" top="0.74803149606299213" bottom="0.74803149606299213" header="0.31496062992125984" footer="0.31496062992125984"/>
  <pageSetup paperSize="9" scale="80" fitToWidth="0" fitToHeight="0" orientation="landscape" r:id="rId2"/>
  <headerFooter alignWithMargins="0">
    <oddFooter>Pagina &amp;P di &amp;N</oddFooter>
  </headerFooter>
  <rowBreaks count="2" manualBreakCount="2">
    <brk id="12" max="16383" man="1"/>
    <brk id="61" max="16383" man="1"/>
  </rowBreaks>
  <drawing r:id="rId3"/>
  <legacyDrawing r:id="rId4"/>
  <oleObjects>
    <mc:AlternateContent xmlns:mc="http://schemas.openxmlformats.org/markup-compatibility/2006">
      <mc:Choice Requires="x14">
        <oleObject progId="Acrobat Document" dvAspect="DVASPECT_ICON" shapeId="18433" r:id="rId5">
          <objectPr defaultSize="0" autoPict="0" r:id="rId6">
            <anchor moveWithCells="1">
              <from>
                <xdr:col>10</xdr:col>
                <xdr:colOff>171450</xdr:colOff>
                <xdr:row>19</xdr:row>
                <xdr:rowOff>47625</xdr:rowOff>
              </from>
              <to>
                <xdr:col>10</xdr:col>
                <xdr:colOff>838200</xdr:colOff>
                <xdr:row>19</xdr:row>
                <xdr:rowOff>476250</xdr:rowOff>
              </to>
            </anchor>
          </objectPr>
        </oleObject>
      </mc:Choice>
      <mc:Fallback>
        <oleObject progId="Acrobat Document" dvAspect="DVASPECT_ICON" shapeId="18433" r:id="rId5"/>
      </mc:Fallback>
    </mc:AlternateContent>
    <mc:AlternateContent xmlns:mc="http://schemas.openxmlformats.org/markup-compatibility/2006">
      <mc:Choice Requires="x14">
        <oleObject progId="Acrobat Document" dvAspect="DVASPECT_ICON" shapeId="18434" r:id="rId7">
          <objectPr defaultSize="0" autoPict="0" r:id="rId8">
            <anchor moveWithCells="1">
              <from>
                <xdr:col>10</xdr:col>
                <xdr:colOff>171450</xdr:colOff>
                <xdr:row>20</xdr:row>
                <xdr:rowOff>38100</xdr:rowOff>
              </from>
              <to>
                <xdr:col>10</xdr:col>
                <xdr:colOff>857250</xdr:colOff>
                <xdr:row>20</xdr:row>
                <xdr:rowOff>504825</xdr:rowOff>
              </to>
            </anchor>
          </objectPr>
        </oleObject>
      </mc:Choice>
      <mc:Fallback>
        <oleObject progId="Acrobat Document" dvAspect="DVASPECT_ICON" shapeId="18434" r:id="rId7"/>
      </mc:Fallback>
    </mc:AlternateContent>
    <mc:AlternateContent xmlns:mc="http://schemas.openxmlformats.org/markup-compatibility/2006">
      <mc:Choice Requires="x14">
        <oleObject progId="Acrobat Document" dvAspect="DVASPECT_ICON" shapeId="18435" r:id="rId9">
          <objectPr defaultSize="0" autoPict="0" r:id="rId10">
            <anchor moveWithCells="1">
              <from>
                <xdr:col>10</xdr:col>
                <xdr:colOff>123825</xdr:colOff>
                <xdr:row>52</xdr:row>
                <xdr:rowOff>9525</xdr:rowOff>
              </from>
              <to>
                <xdr:col>10</xdr:col>
                <xdr:colOff>857250</xdr:colOff>
                <xdr:row>52</xdr:row>
                <xdr:rowOff>466725</xdr:rowOff>
              </to>
            </anchor>
          </objectPr>
        </oleObject>
      </mc:Choice>
      <mc:Fallback>
        <oleObject progId="Acrobat Document" dvAspect="DVASPECT_ICON" shapeId="18435" r:id="rId9"/>
      </mc:Fallback>
    </mc:AlternateContent>
    <mc:AlternateContent xmlns:mc="http://schemas.openxmlformats.org/markup-compatibility/2006">
      <mc:Choice Requires="x14">
        <oleObject progId="Acrobat Document" dvAspect="DVASPECT_ICON" shapeId="18437" r:id="rId11">
          <objectPr defaultSize="0" autoPict="0" r:id="rId12">
            <anchor moveWithCells="1">
              <from>
                <xdr:col>10</xdr:col>
                <xdr:colOff>161925</xdr:colOff>
                <xdr:row>53</xdr:row>
                <xdr:rowOff>76200</xdr:rowOff>
              </from>
              <to>
                <xdr:col>10</xdr:col>
                <xdr:colOff>828675</xdr:colOff>
                <xdr:row>53</xdr:row>
                <xdr:rowOff>504825</xdr:rowOff>
              </to>
            </anchor>
          </objectPr>
        </oleObject>
      </mc:Choice>
      <mc:Fallback>
        <oleObject progId="Acrobat Document" dvAspect="DVASPECT_ICON" shapeId="18437" r:id="rId11"/>
      </mc:Fallback>
    </mc:AlternateContent>
    <mc:AlternateContent xmlns:mc="http://schemas.openxmlformats.org/markup-compatibility/2006">
      <mc:Choice Requires="x14">
        <oleObject progId="Acrobat Document" dvAspect="DVASPECT_ICON" shapeId="18438" r:id="rId13">
          <objectPr defaultSize="0" autoPict="0" r:id="rId14">
            <anchor moveWithCells="1">
              <from>
                <xdr:col>10</xdr:col>
                <xdr:colOff>161925</xdr:colOff>
                <xdr:row>54</xdr:row>
                <xdr:rowOff>104775</xdr:rowOff>
              </from>
              <to>
                <xdr:col>10</xdr:col>
                <xdr:colOff>847725</xdr:colOff>
                <xdr:row>54</xdr:row>
                <xdr:rowOff>600075</xdr:rowOff>
              </to>
            </anchor>
          </objectPr>
        </oleObject>
      </mc:Choice>
      <mc:Fallback>
        <oleObject progId="Acrobat Document" dvAspect="DVASPECT_ICON" shapeId="18438" r:id="rId13"/>
      </mc:Fallback>
    </mc:AlternateContent>
    <mc:AlternateContent xmlns:mc="http://schemas.openxmlformats.org/markup-compatibility/2006">
      <mc:Choice Requires="x14">
        <oleObject progId="Acrobat Document" dvAspect="DVASPECT_ICON" shapeId="18439" r:id="rId15">
          <objectPr defaultSize="0" autoPict="0" r:id="rId16">
            <anchor moveWithCells="1">
              <from>
                <xdr:col>10</xdr:col>
                <xdr:colOff>114300</xdr:colOff>
                <xdr:row>57</xdr:row>
                <xdr:rowOff>76200</xdr:rowOff>
              </from>
              <to>
                <xdr:col>10</xdr:col>
                <xdr:colOff>847725</xdr:colOff>
                <xdr:row>57</xdr:row>
                <xdr:rowOff>428625</xdr:rowOff>
              </to>
            </anchor>
          </objectPr>
        </oleObject>
      </mc:Choice>
      <mc:Fallback>
        <oleObject progId="Acrobat Document" dvAspect="DVASPECT_ICON" shapeId="18439" r:id="rId15"/>
      </mc:Fallback>
    </mc:AlternateContent>
    <mc:AlternateContent xmlns:mc="http://schemas.openxmlformats.org/markup-compatibility/2006">
      <mc:Choice Requires="x14">
        <oleObject progId="Acrobat Document" dvAspect="DVASPECT_ICON" shapeId="18440" r:id="rId17">
          <objectPr defaultSize="0" autoPict="0" r:id="rId18">
            <anchor moveWithCells="1">
              <from>
                <xdr:col>10</xdr:col>
                <xdr:colOff>161925</xdr:colOff>
                <xdr:row>66</xdr:row>
                <xdr:rowOff>47625</xdr:rowOff>
              </from>
              <to>
                <xdr:col>10</xdr:col>
                <xdr:colOff>866775</xdr:colOff>
                <xdr:row>66</xdr:row>
                <xdr:rowOff>923925</xdr:rowOff>
              </to>
            </anchor>
          </objectPr>
        </oleObject>
      </mc:Choice>
      <mc:Fallback>
        <oleObject progId="Acrobat Document" dvAspect="DVASPECT_ICON" shapeId="18440" r:id="rId17"/>
      </mc:Fallback>
    </mc:AlternateContent>
  </oleObject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D21"/>
  <sheetViews>
    <sheetView workbookViewId="0">
      <selection activeCell="D22" sqref="D22"/>
    </sheetView>
  </sheetViews>
  <sheetFormatPr defaultRowHeight="12.75" x14ac:dyDescent="0.2"/>
  <cols>
    <col min="1" max="1" width="54.42578125" customWidth="1"/>
    <col min="2" max="2" width="27.28515625" customWidth="1"/>
    <col min="3" max="3" width="23.7109375" customWidth="1"/>
    <col min="4" max="4" width="22.28515625" bestFit="1" customWidth="1"/>
  </cols>
  <sheetData>
    <row r="1" spans="1:4" ht="13.5" thickBot="1" x14ac:dyDescent="0.25"/>
    <row r="2" spans="1:4" ht="36" customHeight="1" thickBot="1" x14ac:dyDescent="0.25">
      <c r="A2" s="470" t="s">
        <v>912</v>
      </c>
      <c r="B2" s="471"/>
      <c r="C2" s="471"/>
      <c r="D2" s="472"/>
    </row>
    <row r="3" spans="1:4" ht="15" x14ac:dyDescent="0.2">
      <c r="A3" s="473" t="s">
        <v>913</v>
      </c>
      <c r="B3" s="386" t="s">
        <v>914</v>
      </c>
      <c r="C3" s="386" t="s">
        <v>914</v>
      </c>
      <c r="D3" s="476" t="s">
        <v>919</v>
      </c>
    </row>
    <row r="4" spans="1:4" ht="15" x14ac:dyDescent="0.2">
      <c r="A4" s="474"/>
      <c r="B4" s="386" t="s">
        <v>915</v>
      </c>
      <c r="C4" s="386" t="s">
        <v>917</v>
      </c>
      <c r="D4" s="477"/>
    </row>
    <row r="5" spans="1:4" ht="15.75" thickBot="1" x14ac:dyDescent="0.25">
      <c r="A5" s="475"/>
      <c r="B5" s="387" t="s">
        <v>916</v>
      </c>
      <c r="C5" s="387" t="s">
        <v>918</v>
      </c>
      <c r="D5" s="478"/>
    </row>
    <row r="6" spans="1:4" ht="14.25" x14ac:dyDescent="0.2">
      <c r="A6" s="388" t="s">
        <v>920</v>
      </c>
      <c r="B6" s="390" t="s">
        <v>938</v>
      </c>
      <c r="C6" s="390" t="s">
        <v>926</v>
      </c>
      <c r="D6" s="390" t="s">
        <v>944</v>
      </c>
    </row>
    <row r="7" spans="1:4" ht="17.25" customHeight="1" thickBot="1" x14ac:dyDescent="0.25">
      <c r="A7" s="389" t="s">
        <v>921</v>
      </c>
      <c r="B7" s="391">
        <f>57/59</f>
        <v>0.96610169491525422</v>
      </c>
      <c r="C7" s="391">
        <f>40/40</f>
        <v>1</v>
      </c>
      <c r="D7" s="392">
        <f>97/99</f>
        <v>0.97979797979797978</v>
      </c>
    </row>
    <row r="8" spans="1:4" ht="14.25" x14ac:dyDescent="0.2">
      <c r="A8" s="388" t="s">
        <v>922</v>
      </c>
      <c r="B8" s="390" t="s">
        <v>947</v>
      </c>
      <c r="C8" s="390" t="s">
        <v>939</v>
      </c>
      <c r="D8" s="390" t="s">
        <v>952</v>
      </c>
    </row>
    <row r="9" spans="1:4" ht="15.75" thickBot="1" x14ac:dyDescent="0.25">
      <c r="A9" s="389" t="s">
        <v>923</v>
      </c>
      <c r="B9" s="391">
        <f>46/56</f>
        <v>0.8214285714285714</v>
      </c>
      <c r="C9" s="391">
        <f>39/40</f>
        <v>0.97499999999999998</v>
      </c>
      <c r="D9" s="392">
        <f>85/96</f>
        <v>0.88541666666666663</v>
      </c>
    </row>
    <row r="10" spans="1:4" ht="14.25" x14ac:dyDescent="0.2">
      <c r="A10" s="388" t="s">
        <v>924</v>
      </c>
      <c r="B10" s="390" t="s">
        <v>931</v>
      </c>
      <c r="C10" s="390" t="s">
        <v>940</v>
      </c>
      <c r="D10" s="390" t="s">
        <v>953</v>
      </c>
    </row>
    <row r="11" spans="1:4" ht="15.75" thickBot="1" x14ac:dyDescent="0.25">
      <c r="A11" s="389" t="s">
        <v>925</v>
      </c>
      <c r="B11" s="391">
        <f>56/56</f>
        <v>1</v>
      </c>
      <c r="C11" s="391">
        <f>38/40</f>
        <v>0.95</v>
      </c>
      <c r="D11" s="392">
        <f>94/96</f>
        <v>0.97916666666666663</v>
      </c>
    </row>
    <row r="12" spans="1:4" ht="14.25" x14ac:dyDescent="0.2">
      <c r="A12" s="388" t="s">
        <v>927</v>
      </c>
      <c r="B12" s="390" t="s">
        <v>941</v>
      </c>
      <c r="C12" s="390" t="s">
        <v>955</v>
      </c>
      <c r="D12" s="390" t="s">
        <v>954</v>
      </c>
    </row>
    <row r="13" spans="1:4" ht="15.75" thickBot="1" x14ac:dyDescent="0.25">
      <c r="A13" s="389" t="s">
        <v>928</v>
      </c>
      <c r="B13" s="391">
        <f>55/58</f>
        <v>0.94827586206896552</v>
      </c>
      <c r="C13" s="391">
        <f>23/40</f>
        <v>0.57499999999999996</v>
      </c>
      <c r="D13" s="392">
        <f>78/98</f>
        <v>0.79591836734693877</v>
      </c>
    </row>
    <row r="14" spans="1:4" ht="14.25" x14ac:dyDescent="0.2">
      <c r="A14" s="388" t="s">
        <v>929</v>
      </c>
      <c r="B14" s="390" t="s">
        <v>942</v>
      </c>
      <c r="C14" s="390" t="s">
        <v>940</v>
      </c>
      <c r="D14" s="390" t="s">
        <v>945</v>
      </c>
    </row>
    <row r="15" spans="1:4" ht="15.75" thickBot="1" x14ac:dyDescent="0.25">
      <c r="A15" s="389" t="s">
        <v>930</v>
      </c>
      <c r="B15" s="391">
        <f>60/60</f>
        <v>1</v>
      </c>
      <c r="C15" s="391">
        <f>38/40</f>
        <v>0.95</v>
      </c>
      <c r="D15" s="392">
        <f>98/100</f>
        <v>0.98</v>
      </c>
    </row>
    <row r="16" spans="1:4" ht="14.25" x14ac:dyDescent="0.2">
      <c r="A16" s="388" t="s">
        <v>932</v>
      </c>
      <c r="B16" s="390" t="s">
        <v>943</v>
      </c>
      <c r="C16" s="390" t="s">
        <v>940</v>
      </c>
      <c r="D16" s="393" t="s">
        <v>946</v>
      </c>
    </row>
    <row r="17" spans="1:4" ht="15.75" thickBot="1" x14ac:dyDescent="0.25">
      <c r="A17" s="389" t="s">
        <v>933</v>
      </c>
      <c r="B17" s="391">
        <f>55/60</f>
        <v>0.91666666666666663</v>
      </c>
      <c r="C17" s="391">
        <f>38/40</f>
        <v>0.95</v>
      </c>
      <c r="D17" s="392">
        <f>93/100</f>
        <v>0.93</v>
      </c>
    </row>
    <row r="18" spans="1:4" ht="14.25" x14ac:dyDescent="0.2">
      <c r="A18" s="388" t="s">
        <v>935</v>
      </c>
      <c r="B18" s="390" t="s">
        <v>934</v>
      </c>
      <c r="C18" s="399" t="s">
        <v>950</v>
      </c>
      <c r="D18" s="400" t="s">
        <v>951</v>
      </c>
    </row>
    <row r="19" spans="1:4" ht="15.75" thickBot="1" x14ac:dyDescent="0.25">
      <c r="A19" s="389" t="s">
        <v>936</v>
      </c>
      <c r="B19" s="391">
        <f>58/58</f>
        <v>1</v>
      </c>
      <c r="C19" s="401">
        <f>35/40</f>
        <v>0.875</v>
      </c>
      <c r="D19" s="402">
        <f>93/98</f>
        <v>0.94897959183673475</v>
      </c>
    </row>
    <row r="20" spans="1:4" ht="47.25" customHeight="1" thickBot="1" x14ac:dyDescent="0.25">
      <c r="A20" s="479" t="s">
        <v>937</v>
      </c>
      <c r="B20" s="480"/>
      <c r="C20" s="481"/>
      <c r="D20" s="394">
        <f>(D7+D9+D11+D13+D15+D17+D19)/7</f>
        <v>0.92846846747356959</v>
      </c>
    </row>
    <row r="21" spans="1:4" ht="15" x14ac:dyDescent="0.2">
      <c r="A21" s="395"/>
    </row>
  </sheetData>
  <mergeCells count="4">
    <mergeCell ref="A2:D2"/>
    <mergeCell ref="A3:A5"/>
    <mergeCell ref="D3:D5"/>
    <mergeCell ref="A20:C20"/>
  </mergeCells>
  <pageMargins left="0.70866141732283472" right="0.70866141732283472" top="0.74803149606299213" bottom="0.74803149606299213" header="0.31496062992125984" footer="0.31496062992125984"/>
  <pageSetup paperSize="9" orientation="landscape"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Fogli di lavoro</vt:lpstr>
      </vt:variant>
      <vt:variant>
        <vt:i4>8</vt:i4>
      </vt:variant>
      <vt:variant>
        <vt:lpstr>Intervalli denominati</vt:lpstr>
      </vt:variant>
      <vt:variant>
        <vt:i4>14</vt:i4>
      </vt:variant>
    </vt:vector>
  </HeadingPairs>
  <TitlesOfParts>
    <vt:vector size="22" baseType="lpstr">
      <vt:lpstr>101</vt:lpstr>
      <vt:lpstr>102</vt:lpstr>
      <vt:lpstr>103</vt:lpstr>
      <vt:lpstr>111</vt:lpstr>
      <vt:lpstr>112A</vt:lpstr>
      <vt:lpstr>112B</vt:lpstr>
      <vt:lpstr>121 </vt:lpstr>
      <vt:lpstr>riepilogo</vt:lpstr>
      <vt:lpstr>'101'!Area_stampa</vt:lpstr>
      <vt:lpstr>'102'!Area_stampa</vt:lpstr>
      <vt:lpstr>'103'!Area_stampa</vt:lpstr>
      <vt:lpstr>'111'!Area_stampa</vt:lpstr>
      <vt:lpstr>'112A'!Area_stampa</vt:lpstr>
      <vt:lpstr>'112B'!Area_stampa</vt:lpstr>
      <vt:lpstr>'121 '!Area_stampa</vt:lpstr>
      <vt:lpstr>'101'!Titoli_stampa</vt:lpstr>
      <vt:lpstr>'102'!Titoli_stampa</vt:lpstr>
      <vt:lpstr>'103'!Titoli_stampa</vt:lpstr>
      <vt:lpstr>'111'!Titoli_stampa</vt:lpstr>
      <vt:lpstr>'112A'!Titoli_stampa</vt:lpstr>
      <vt:lpstr>'112B'!Titoli_stampa</vt:lpstr>
      <vt:lpstr>'121 '!Titoli_stampa</vt:lpstr>
    </vt:vector>
  </TitlesOfParts>
  <Company>Comune</Company>
  <LinksUpToDate>false</LinksUpToDate>
  <SharedDoc>false</SharedDoc>
  <HyperlinkBase/>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patrizia.crippa</dc:creator>
  <cp:lastModifiedBy>Daniela Rigamonti</cp:lastModifiedBy>
  <cp:revision>3</cp:revision>
  <cp:lastPrinted>2022-04-27T10:38:49Z</cp:lastPrinted>
  <dcterms:created xsi:type="dcterms:W3CDTF">2010-05-25T15:02:23Z</dcterms:created>
  <dcterms:modified xsi:type="dcterms:W3CDTF">2022-05-04T07:47:04Z</dcterms:modified>
</cp:coreProperties>
</file>