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p.local\root$\Municipio\Direzione Tecnica\Settore1\Personale\Accesso ristretto\OBIETTIVI PERSONALE NON DIRIGENTE\OBIETTIVI 2021-2023\VALIDAZIONE OIV+G.C\"/>
    </mc:Choice>
  </mc:AlternateContent>
  <bookViews>
    <workbookView xWindow="0" yWindow="0" windowWidth="28800" windowHeight="11535" tabRatio="806" activeTab="4"/>
  </bookViews>
  <sheets>
    <sheet name="301" sheetId="19" r:id="rId1"/>
    <sheet name="311-312.1" sheetId="30" r:id="rId2"/>
    <sheet name="312" sheetId="17" r:id="rId3"/>
    <sheet name="124" sheetId="28" r:id="rId4"/>
    <sheet name="riepilogo" sheetId="31" r:id="rId5"/>
  </sheets>
  <definedNames>
    <definedName name="_xlnm.Print_Titles" localSheetId="3">'124'!$13:$13</definedName>
    <definedName name="_xlnm.Print_Titles" localSheetId="0">'301'!$13:$13</definedName>
    <definedName name="_xlnm.Print_Titles" localSheetId="1">'311-312.1'!$14:$14</definedName>
    <definedName name="_xlnm.Print_Titles" localSheetId="2">'312'!$14:$14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31" l="1"/>
  <c r="D14" i="31"/>
  <c r="D12" i="31"/>
  <c r="D8" i="31"/>
  <c r="D6" i="31"/>
  <c r="C14" i="31"/>
  <c r="C12" i="31"/>
  <c r="C8" i="31"/>
  <c r="C6" i="31"/>
  <c r="B14" i="31"/>
  <c r="B12" i="31"/>
  <c r="B8" i="31"/>
  <c r="B6" i="31"/>
  <c r="I35" i="28" l="1"/>
  <c r="H36" i="28"/>
  <c r="J35" i="28"/>
  <c r="J47" i="17"/>
  <c r="I48" i="17"/>
  <c r="I47" i="17"/>
  <c r="H49" i="17"/>
  <c r="I49" i="17"/>
  <c r="J49" i="17" s="1"/>
  <c r="H54" i="30"/>
  <c r="J53" i="19"/>
  <c r="I53" i="19"/>
  <c r="H53" i="19"/>
  <c r="J48" i="17" l="1"/>
  <c r="J52" i="19" l="1"/>
  <c r="J51" i="19"/>
  <c r="I52" i="19"/>
  <c r="I51" i="19"/>
  <c r="J42" i="19"/>
  <c r="J43" i="30" l="1"/>
  <c r="I52" i="30" s="1"/>
  <c r="J38" i="17"/>
  <c r="J26" i="28"/>
  <c r="I34" i="28" s="1"/>
  <c r="J49" i="30"/>
  <c r="I53" i="30" s="1"/>
  <c r="J53" i="30" s="1"/>
  <c r="J48" i="19"/>
  <c r="J34" i="28" l="1"/>
  <c r="I36" i="28"/>
  <c r="J36" i="28" s="1"/>
  <c r="I54" i="30"/>
  <c r="J54" i="30" s="1"/>
  <c r="J52" i="30"/>
  <c r="G27" i="30"/>
  <c r="H26" i="28" l="1"/>
  <c r="I26" i="28"/>
  <c r="H31" i="28"/>
  <c r="I31" i="28"/>
  <c r="H48" i="19" l="1"/>
  <c r="I49" i="30" l="1"/>
  <c r="H49" i="30"/>
  <c r="I43" i="30"/>
  <c r="H43" i="30"/>
  <c r="H42" i="19" l="1"/>
  <c r="I44" i="17" l="1"/>
  <c r="H44" i="17"/>
  <c r="I38" i="17" l="1"/>
  <c r="H38" i="17"/>
</calcChain>
</file>

<file path=xl/sharedStrings.xml><?xml version="1.0" encoding="utf-8"?>
<sst xmlns="http://schemas.openxmlformats.org/spreadsheetml/2006/main" count="745" uniqueCount="346">
  <si>
    <t>servizio trasporto scolastico: elaborazione piano di trasporto per anno successivo</t>
  </si>
  <si>
    <t xml:space="preserve">erogazione contributi alle scuole statali e a gestione autonoma </t>
  </si>
  <si>
    <t>elaborazione piano per il diritto allo studio</t>
  </si>
  <si>
    <t>acquisto attrezzature biblioteca</t>
  </si>
  <si>
    <t>organizzazione rassegna "Ragazzi a teatro"</t>
  </si>
  <si>
    <t>gestione emeroteche</t>
  </si>
  <si>
    <t>n. abbonamenti</t>
  </si>
  <si>
    <t>entità spesa</t>
  </si>
  <si>
    <t>n. rilevazioni</t>
  </si>
  <si>
    <t>progetto "non solo compiti": monitoraggio utenti</t>
  </si>
  <si>
    <t>entità entrata</t>
  </si>
  <si>
    <t>n. documenti acquistati</t>
  </si>
  <si>
    <t>manifestazioni culturali gestite o patrocinate</t>
  </si>
  <si>
    <t>n. manifestazioni</t>
  </si>
  <si>
    <t>coordinamento sistema bibliotecario</t>
  </si>
  <si>
    <t>n. atti</t>
  </si>
  <si>
    <t>entità contributi</t>
  </si>
  <si>
    <t xml:space="preserve">conferimento assegni di studio comunali </t>
  </si>
  <si>
    <t>n. beneficiari</t>
  </si>
  <si>
    <t>numero iniziative promosse</t>
  </si>
  <si>
    <t>numero verifiche</t>
  </si>
  <si>
    <t>n. documenti scartati</t>
  </si>
  <si>
    <t>revisione patrimonio documentario</t>
  </si>
  <si>
    <t>incremento patrimonio documentario</t>
  </si>
  <si>
    <t>entità della spesa</t>
  </si>
  <si>
    <t>servizio trasporto scolastico</t>
  </si>
  <si>
    <t>numero domande</t>
  </si>
  <si>
    <t>servizi ristorazione scolastica scuola infanzia</t>
  </si>
  <si>
    <t>numero pasti erogati</t>
  </si>
  <si>
    <t>numero utenti</t>
  </si>
  <si>
    <t>servizi ristorazione scolastica scuole primarie e secondaire</t>
  </si>
  <si>
    <t>numero adesioni</t>
  </si>
  <si>
    <t>numero incontri</t>
  </si>
  <si>
    <t>numero interventi</t>
  </si>
  <si>
    <t>numero prestiti</t>
  </si>
  <si>
    <t>numero corsisti</t>
  </si>
  <si>
    <t>numero prestiti ad altre biblioteche</t>
  </si>
  <si>
    <t>numero contributi</t>
  </si>
  <si>
    <t>numero giorni utilizzo</t>
  </si>
  <si>
    <t xml:space="preserve">gestione sale civiche </t>
  </si>
  <si>
    <t>Note</t>
  </si>
  <si>
    <t>recupero prestiti all'utenza</t>
  </si>
  <si>
    <t>esecuzione attività</t>
  </si>
  <si>
    <t>Ottenuto</t>
  </si>
  <si>
    <t>Peso</t>
  </si>
  <si>
    <t>Descrizione obiettivo</t>
  </si>
  <si>
    <t>Previsto</t>
  </si>
  <si>
    <t>Indicatore di risultato</t>
  </si>
  <si>
    <t>Obiettivo di mantenimento</t>
  </si>
  <si>
    <t xml:space="preserve">  </t>
  </si>
  <si>
    <t>visite a mostre e città d'arte</t>
  </si>
  <si>
    <t>n. visite</t>
  </si>
  <si>
    <t>Pinacoteca Vanni Rossi: autorizzazione accesso</t>
  </si>
  <si>
    <t>n. documenti posseduti</t>
  </si>
  <si>
    <t>promozione del libro, della lettura e della biblioteca per minori</t>
  </si>
  <si>
    <t>prestito locale</t>
  </si>
  <si>
    <t>prestito interbibliotecario (da altre biblioteche)</t>
  </si>
  <si>
    <t>corsi per adulti</t>
  </si>
  <si>
    <t>prestito interbibliotecario (ad altre biblioteche)</t>
  </si>
  <si>
    <t>verifiche sulla veridicità delle dichiarazioni sostitutive rese dagli utenti per l'ammissione a prestazioni e benefici economici</t>
  </si>
  <si>
    <t>iniziative a sostegno della  diffusione della musica e della cultura musicale</t>
  </si>
  <si>
    <t>Commissione Mensa</t>
  </si>
  <si>
    <t>Commissione Trasporto</t>
  </si>
  <si>
    <t>concessione contributi per attività culturali</t>
  </si>
  <si>
    <t>servizi ristorazione scolastica: monitoraggio qualità e gradimento</t>
  </si>
  <si>
    <t>servizio trasporto scolastico: monitoraggio qualità e gradimento</t>
  </si>
  <si>
    <t>Consulta delle Associazioni</t>
  </si>
  <si>
    <t xml:space="preserve">    Piazza Libertà 1 cap. 24036</t>
  </si>
  <si>
    <t>Id Progetto</t>
  </si>
  <si>
    <t xml:space="preserve">    </t>
  </si>
  <si>
    <t>Obiettivo di sviluppo</t>
  </si>
  <si>
    <t>gestione collezioni multimediali (catalogati)</t>
  </si>
  <si>
    <t>gestione collezioni librarie (catalogati)</t>
  </si>
  <si>
    <t>attivazione postazione di autoprestito</t>
  </si>
  <si>
    <t>n. movimentazioni</t>
  </si>
  <si>
    <t xml:space="preserve">attivazione progetto "Buon Samaritano" </t>
  </si>
  <si>
    <t>Indicatore Attività</t>
  </si>
  <si>
    <t xml:space="preserve">n. registri vidimati  </t>
  </si>
  <si>
    <t>archiviare ordinanze e decreti entro 15 giorni dalla consegna</t>
  </si>
  <si>
    <t>n. ordinanze e decreti archiviati</t>
  </si>
  <si>
    <t>% ordinanze e decreti  archiviati entro 15 giorni dalla consegna</t>
  </si>
  <si>
    <t>n. autorizzazioni redatte</t>
  </si>
  <si>
    <t>n. deleghe rilasciate</t>
  </si>
  <si>
    <t xml:space="preserve">n. copie atti vari e documenti rilasciati ai Consiglieri Comunali </t>
  </si>
  <si>
    <t>% di copie di atti vari e documenti rilasciati  entro 10 giorni dalla richiesta</t>
  </si>
  <si>
    <t xml:space="preserve">n. rendicontazioni effettuate </t>
  </si>
  <si>
    <t xml:space="preserve">n. rendicontazioni effettuate entro 30 giorni lavorativi dalla conclusione del semestre  </t>
  </si>
  <si>
    <t xml:space="preserve">n. rendicontazioni effettuate entro 30 giorni dalla conclusione del semestre solare </t>
  </si>
  <si>
    <t>Obiettivo di Sviluppo</t>
  </si>
  <si>
    <t>assistenza a Sindaco per attività di rappresentanza</t>
  </si>
  <si>
    <t>Attività da compiere</t>
  </si>
  <si>
    <t>COMUNE DI PONTE SAN PIETRO (Prov. Bergamo)</t>
  </si>
  <si>
    <t>Locatelli Marco</t>
  </si>
  <si>
    <t>Perra Marinella</t>
  </si>
  <si>
    <t>Peruta Pamela</t>
  </si>
  <si>
    <t>Consiglio Comunale dei Ragazzi e delle Ragazze</t>
  </si>
  <si>
    <t>fornitura beni inventariabili alle scuole, comprese attrezzature sportive</t>
  </si>
  <si>
    <t>Tavolo Scuola</t>
  </si>
  <si>
    <t>n. sedute</t>
  </si>
  <si>
    <t>n. convocazioni</t>
  </si>
  <si>
    <t>n. deliberazioni</t>
  </si>
  <si>
    <t>% autorizzazioni permessi consiglieri comunali redatti entro 3 giorni dalla richiesta</t>
  </si>
  <si>
    <t>n. proposte</t>
  </si>
  <si>
    <t>n. determinazioni</t>
  </si>
  <si>
    <t>n. appuntamenti</t>
  </si>
  <si>
    <t>n. petizioni</t>
  </si>
  <si>
    <t>n. interpellanze e interrogazioni allegate alle deliberazioni</t>
  </si>
  <si>
    <t>n. referendum</t>
  </si>
  <si>
    <t>Addetto alle attività</t>
  </si>
  <si>
    <t>costo totale/numero utenti</t>
  </si>
  <si>
    <t>CRE: rendicontazione finale</t>
  </si>
  <si>
    <t>liquidazione entro 30 giorni dalla presentazione dei rendiconti</t>
  </si>
  <si>
    <t>centro per la prima infanzia e le famiglie: accertamento entrata</t>
  </si>
  <si>
    <t>manifestazioni sportive gestite o patrocinate</t>
  </si>
  <si>
    <t>n. patrocini concessi</t>
  </si>
  <si>
    <t>concessione contributi ed agevolazioni per attività sportive</t>
  </si>
  <si>
    <t>Coordinamento e programmazione attività con la Cooperativa assegnataria della gestione delle attività Centro prima infanzia</t>
  </si>
  <si>
    <t>organizzazione festa della famiglia</t>
  </si>
  <si>
    <t>esecuzione attività entro giugno</t>
  </si>
  <si>
    <t>divulgazione attività culturali e promozionali</t>
  </si>
  <si>
    <t>&gt;=60 interventi/anno</t>
  </si>
  <si>
    <t>&gt;=95% del budget assegnato</t>
  </si>
  <si>
    <t>&gt;=80% del n. documenti acquisiti</t>
  </si>
  <si>
    <t>rilascio patrocinio entro 30 gg. &gt;=90% domande presentate</t>
  </si>
  <si>
    <t>rilascio parere entro 30 gg. &gt;=90% domande presentate</t>
  </si>
  <si>
    <t>numero solleciti "massivi"</t>
  </si>
  <si>
    <t>rilascio autorizzazione entro 5 gg. &gt;=90% domande presentate</t>
  </si>
  <si>
    <t>&gt;=10% del prestito locale</t>
  </si>
  <si>
    <t>n. autorizzazioni</t>
  </si>
  <si>
    <t>introito &gt;=80% dell'importo accertato</t>
  </si>
  <si>
    <t>entro il 31/07</t>
  </si>
  <si>
    <t>entro il 30/09</t>
  </si>
  <si>
    <t>verifiche &gt;= 80% richiedenti il beneficio</t>
  </si>
  <si>
    <t>gradimento servizio &gt;= 80%</t>
  </si>
  <si>
    <t>servizi ristorazione scolastica: accertamento entrata</t>
  </si>
  <si>
    <t>n. utenti</t>
  </si>
  <si>
    <t>progetto "nidi gratis"</t>
  </si>
  <si>
    <t>introito &gt;=90% dell'importo accertato</t>
  </si>
  <si>
    <t>n. domande</t>
  </si>
  <si>
    <t>presentazione del programma delle attività entro il 30/09</t>
  </si>
  <si>
    <t>servizio sorveglianza trasporto scolastico</t>
  </si>
  <si>
    <t>Gruppo di cammino</t>
  </si>
  <si>
    <t>n. partecipanti</t>
  </si>
  <si>
    <t>attuazione piano annuale del sistema bibliotecario</t>
  </si>
  <si>
    <t>popolamento siti (Comune, sistema, rbbg) e fb biblioteca</t>
  </si>
  <si>
    <t>n. eventi segnalati</t>
  </si>
  <si>
    <t>&gt;=50 eventi/anno</t>
  </si>
  <si>
    <t>archiviare le deliberazioni in formato cartaceo (e relativi allegati)</t>
  </si>
  <si>
    <t>n. deliberazioni archiviate</t>
  </si>
  <si>
    <t>TOTALE OBIETTIVI DI MANTENIMENTO</t>
  </si>
  <si>
    <t>OBIETTIVI DI MANTENIMENTO:</t>
  </si>
  <si>
    <t>OBIETTIVI DI SVILUPPO:</t>
  </si>
  <si>
    <t>promozione della biblioteca digitale</t>
  </si>
  <si>
    <t>utenti attivi</t>
  </si>
  <si>
    <t>&gt;=150</t>
  </si>
  <si>
    <t>Aiello Anna</t>
  </si>
  <si>
    <t>TOTALE OBIETTIVI DI SVILUPPO ANNO 2021:</t>
  </si>
  <si>
    <t>attuazione sistema integrato di educazione e di istruzione dalla nascita ai 6 anni</t>
  </si>
  <si>
    <t>supporto all'Associazione Genitori per attivazione servizio pre/post-scuola</t>
  </si>
  <si>
    <t>Pamela Peruta</t>
  </si>
  <si>
    <t>&gt;=4 concerti bandistici/anno</t>
  </si>
  <si>
    <t>schemi di convenzioni, regolamenti, statuto comunale ecc. predisposti</t>
  </si>
  <si>
    <t>convocazioni Consiglio Comunale</t>
  </si>
  <si>
    <t>deliberazioni consiliari</t>
  </si>
  <si>
    <t>proposte di deliberazione di Giunta predisposte</t>
  </si>
  <si>
    <t>convocazioni Giunta Comunale</t>
  </si>
  <si>
    <t>deliberazioni di Giunta</t>
  </si>
  <si>
    <t>determinazioni di competenza del servizio</t>
  </si>
  <si>
    <t>iniziative e manifestazioni istituzionali organizzate e gestite</t>
  </si>
  <si>
    <t>appuntamenti Sindaco</t>
  </si>
  <si>
    <t>sedute delle Commissioni Consiliari</t>
  </si>
  <si>
    <t>interpellanze e interrogazioni</t>
  </si>
  <si>
    <t>petizioni popolari</t>
  </si>
  <si>
    <t>referendum locali</t>
  </si>
  <si>
    <t xml:space="preserve">rilasciare ai Consiglieri Comunali copie atti vari e documenti in possesso del servizio entro 10 giorni lavorativi dalla richiesta </t>
  </si>
  <si>
    <t xml:space="preserve">rendicontare entro 30 giorni dalla conclusione del semestre  partecipazioni consiglieri a sedute consiglio </t>
  </si>
  <si>
    <t>rendicontare entro 30 giorni  dalla conclusione del semestre solare partecipazioni consiglieri a sedute commissioni consiliari</t>
  </si>
  <si>
    <t>n. deliberazioni pubblicate</t>
  </si>
  <si>
    <t>n. associazioni iscritte al registro comunale</t>
  </si>
  <si>
    <t>&gt;=4 corsi attivati l'anno</t>
  </si>
  <si>
    <t>&gt;=8 visite/annue</t>
  </si>
  <si>
    <t>cause legali aperte</t>
  </si>
  <si>
    <t>nuove cause legali</t>
  </si>
  <si>
    <t>n. cause legali</t>
  </si>
  <si>
    <t>n. cause legali aperte</t>
  </si>
  <si>
    <t>&gt;=2</t>
  </si>
  <si>
    <t xml:space="preserve">% di registri vidimati entro 3 giorni dalla firma del Sindaco </t>
  </si>
  <si>
    <t>vidimare i registri vari (volontariato, ecc.) entro 3 giorni lavorativi dalla firma del Sindaco</t>
  </si>
  <si>
    <t>SETTORE 3 - DIREZIONE SERVIZI EDUCATIVI, CULTURA E SEGRETERIA COMUNALE</t>
  </si>
  <si>
    <r>
      <t>sottoporre alla firma deliberazioni di Giunta entro 3</t>
    </r>
    <r>
      <rPr>
        <sz val="10"/>
        <color rgb="FFFF000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gg. lavorativi dalla data della seduta di Giunta Comunale </t>
    </r>
  </si>
  <si>
    <t>rilasciare deleghe agli amministratori comunali per cariche esterne entro 5 giorni lavorativi dalla disposizione del Sindaco</t>
  </si>
  <si>
    <r>
      <t xml:space="preserve">% deleghe agli amministratori comunali per cariche esterne rilasciate entro </t>
    </r>
    <r>
      <rPr>
        <sz val="10"/>
        <rFont val="Arial"/>
        <family val="2"/>
      </rPr>
      <t>5</t>
    </r>
    <r>
      <rPr>
        <sz val="10"/>
        <color indexed="8"/>
        <rFont val="Arial"/>
        <family val="2"/>
      </rPr>
      <t xml:space="preserve"> giorni</t>
    </r>
  </si>
  <si>
    <t>redigere autorizzazioni permessi consiglieri comunali entro 3 giorni dalla richiesta</t>
  </si>
  <si>
    <t>Dirigente: dott. Paolo Zappa</t>
  </si>
  <si>
    <t>piano triennale per la prevenzione della corruzione e per la trasparenza: aggiornamento piano</t>
  </si>
  <si>
    <t>piano triennale per la prevenzione della corruzione e per la trasparenza: attivazione corsi per dipendenti</t>
  </si>
  <si>
    <t>&gt;=90% del budget assegnato</t>
  </si>
  <si>
    <t>&gt;=6 solleciti "massivi" anno</t>
  </si>
  <si>
    <t>il parametro potrà essere rivisto in base alle misure di contenimento dell'emergenza epidemiologica da Covid-19</t>
  </si>
  <si>
    <t>&gt;=14.000 prestiti/anno</t>
  </si>
  <si>
    <t>&gt;=5.500 prestiti/anno</t>
  </si>
  <si>
    <t>&gt;=5,500 prestiti/anno</t>
  </si>
  <si>
    <t>definizione programma rete bibliotecaria bergamasca - triennio 2021/2023</t>
  </si>
  <si>
    <t>Aiello Anna; Peruta Pamela</t>
  </si>
  <si>
    <t>attuazione progetto "Ariaperta"</t>
  </si>
  <si>
    <t>CRE : stipulazione convenzioni</t>
  </si>
  <si>
    <t>produzione biglietti di auguri e corrispondenza Sindaco</t>
  </si>
  <si>
    <t>PIANO DELLA PERFORMANCE TRIENNIO 2021-2023</t>
  </si>
  <si>
    <t>Report 2021</t>
  </si>
  <si>
    <t>301/2021</t>
  </si>
  <si>
    <t>311/2021</t>
  </si>
  <si>
    <t>312/2021</t>
  </si>
  <si>
    <t>124/2021</t>
  </si>
  <si>
    <t xml:space="preserve">rendicontazioni per contributi ricevuti da enti diversi </t>
  </si>
  <si>
    <t>Perra Marinella/Laura Misani</t>
  </si>
  <si>
    <t>Locatelli Marco; Peruta Pamela/Laura Misani</t>
  </si>
  <si>
    <t>gestione sperimentale "PALAPONTE"</t>
  </si>
  <si>
    <t>attuazione sistema "Dote CRE"</t>
  </si>
  <si>
    <t>Pamela Peruta/Laura Misani</t>
  </si>
  <si>
    <t>Peruta Pamela/Laura Misani</t>
  </si>
  <si>
    <t xml:space="preserve">predisporre per la pubblicazione le  deliberazioni consiliari entro 5 gg. lavorativi dalla data di avvenuta verifica del testo  da parte del Segretario Comunale e della documentazione a corredo.  </t>
  </si>
  <si>
    <t xml:space="preserve">% deliberazioni di Consiglio pubblicate entro 5 gg. lavorativi dalla data di avvenuta verifica del testo  da parte del Segretario Comunale e della documentazione a corredo.  </t>
  </si>
  <si>
    <t xml:space="preserve">% deliberazioni di Giunta pubblicate entro 3 gg. lavorativi dalla data di  avvenuta verifica del testo  da parte del Segretario Comunale e della documentazione a corredo.  </t>
  </si>
  <si>
    <t>Laura Misani; Aiello Anna</t>
  </si>
  <si>
    <t>Aiello Anna/Laura Misani</t>
  </si>
  <si>
    <t>Aiello Anna; Peruta Pamela; Perra Marinella; Laura Misani</t>
  </si>
  <si>
    <t>gestione elezioni amministrative: adempimenti</t>
  </si>
  <si>
    <t>Laura Misani; Anna Aiello</t>
  </si>
  <si>
    <t>nuova contrattualizzazione appalti/concessioni servizi scolastici trasporto e ristorazione</t>
  </si>
  <si>
    <t>attuazione delle disposizioni in materia di digitalizzazione dei servizi pubblici</t>
  </si>
  <si>
    <t>modifica ed integrazione regolamento ristorazione scolastica</t>
  </si>
  <si>
    <t>regolamenti comunali: ricognzione</t>
  </si>
  <si>
    <t>assolvimento obblighi trasparenza Settore 3 e supporto al RPCT nel monitoraggio degli obblighi di trasparenza</t>
  </si>
  <si>
    <t xml:space="preserve">20 decreti 100%   - 56 ordinanze 100%   </t>
  </si>
  <si>
    <t>5</t>
  </si>
  <si>
    <t>6 convenzione</t>
  </si>
  <si>
    <t>Del. G.C. 5/2021, 33/2021, 50/2021 e del. C.C. 8/2021, 27/2021, 73/2021</t>
  </si>
  <si>
    <t>10 - 100%</t>
  </si>
  <si>
    <t>eseguito</t>
  </si>
  <si>
    <t>2 su 2 - 100%</t>
  </si>
  <si>
    <t>74 - 100%</t>
  </si>
  <si>
    <t>226 - 100%</t>
  </si>
  <si>
    <t>assistenza attivazione caselle PEC, lettere condoglianze, consegna biglietti augurali (compleanni, Natale, ricorrenze, riconoscimenti)</t>
  </si>
  <si>
    <t>Del. G.C. 32 del 27/03/2021</t>
  </si>
  <si>
    <t>Det. 300-19 del 27/10/2021</t>
  </si>
  <si>
    <t>Assistenza segretario comunale per presentazione delle liste di candidati, raccolta documenti consiglieri eletti, raccordo con ufficio elettorale per adempimenti vari</t>
  </si>
  <si>
    <t>Provveduto ad aggiornare la cartella presente in dati comuni con elenco regolamenti suddivisi per ufficio di competenza, pubblicazione/riordino regolamenti vigenti pagina dedicata sul sito istituzionale</t>
  </si>
  <si>
    <t>20</t>
  </si>
  <si>
    <t>15</t>
  </si>
  <si>
    <t>Supporto al RPCT per verifica pubblicazione contenuti previsti dall'allegato D PTPC, effettuata pubblicazione contenuti Settore 3</t>
  </si>
  <si>
    <t>PROGETTO 300 - SERVIZIO SEGRETERIA COMUNALE</t>
  </si>
  <si>
    <t>€ 34.011,17=100%</t>
  </si>
  <si>
    <t>21.230,20 = 85%</t>
  </si>
  <si>
    <t>€ 9.772,20=100%</t>
  </si>
  <si>
    <t>DET. N. 310-37 DEL 28/06/2021</t>
  </si>
  <si>
    <t>DET. N. 310-55 DEL 06/08/2021 / DET. N. 310-72 DEL 27/09/2021</t>
  </si>
  <si>
    <t>DELIBERA G.C. N. 114 DEL 05/08/2021 / DELIBERA DI G.C. N. 139 DEL 24/09/2021</t>
  </si>
  <si>
    <t>/</t>
  </si>
  <si>
    <t xml:space="preserve">L'istruttoria per l'organizzazione della rassegna è stata avviata ma la stessa non è si è svolta poiché, a causa dell'emergenza sanitaria Cobid-19, non è stato possibile individuare un luogo adatto al numero di partecipanti 
</t>
  </si>
  <si>
    <t>96 SU 98= 97,95%</t>
  </si>
  <si>
    <t>05/06/2021 04/12/2021</t>
  </si>
  <si>
    <t>191 positivi su 205= 93,17%</t>
  </si>
  <si>
    <t>59 positivi su 63=93,65%</t>
  </si>
  <si>
    <t>Elezioni nuovo CCRR del 15/05/2021</t>
  </si>
  <si>
    <t>Incontri per definizione organizzazione servizi e contributi A.S. 2021/2022</t>
  </si>
  <si>
    <t>Progetto non attivato a causa dell'emergenza sanitaria Covid-19, come da indicazioni ATS (nota di febbraio 2021)</t>
  </si>
  <si>
    <t>DETERMINA N. 310-60 DEL 20/08/2021 TRASPORTO / N. 310-56 DEL 09/082021 RISTORAZIONE</t>
  </si>
  <si>
    <t>DELIBERA DI CC N. 74 DEL 21/12/2021</t>
  </si>
  <si>
    <t>DIGITALIZZAZIONE ISCRIZIONI SERVIZI MENSA E TRASPORTO</t>
  </si>
  <si>
    <t>Modulistica pubblicata sul sito istituzionale in data 25/05/2021</t>
  </si>
  <si>
    <t>62 su 62 = 100%</t>
  </si>
  <si>
    <t>1 - delibera di G.C. n. 157 del 26/10/2021</t>
  </si>
  <si>
    <t>4 su 4 = 100%</t>
  </si>
  <si>
    <t>Festa della famiglia sostituita con Spazio Gioco Estivo / 5-30 Luglio 2021 e 6 Settembre-1 ottobre 2021</t>
  </si>
  <si>
    <t>5 - 30 Luglio 2021</t>
  </si>
  <si>
    <t>delibera di G.C. n. 103 del 29/07/2021</t>
  </si>
  <si>
    <t>€ 2.020,00 = 92%</t>
  </si>
  <si>
    <t>Incontri con Coop. Alchimia per definizione organizzazione servizio, pubblicazione sul sito istituzionale della modulistica per l'iscrizione al servizio in data 24/09/2021</t>
  </si>
  <si>
    <t>A causa dell'emergenza sanitaria Covid-19 la Festa della Famiglia è stata sostituita dal progetto Spazio Gioco Estivo</t>
  </si>
  <si>
    <t>L'amministrazione Comunale, a fronte del mancato trasferiment odi risorse da parte del Ministero, ha incrementato il contributo per sezione destinato all'abbattimento rette per le scuole dell'infanzia paritarie</t>
  </si>
  <si>
    <t>Nessun contributo pervenuto dal Ministero per l'anno 2021. Delibera G.C. 139 del 24/09/2021</t>
  </si>
  <si>
    <t>delibera di G.C. n. 93 del 15/07/2021 Domanda di adesione portale bandionline di R.L. del 20/07/2021, ID 3170887</t>
  </si>
  <si>
    <t>delibera di G.C. n. 85 del 25/06/2021</t>
  </si>
  <si>
    <t>Nell'anno 2021 i CRE sono stati finanziati con i contributi del Ministero (MINI CRE 3-5) e di Regione Lombardia (Bando Estate Insieme CRE 6-17) per i quali è stata data indicazione di attendere il 31/12/2021 per procedere con le relative liquidazioni in modo tale da poter inserire eventuali ulteriori attività svoltesi successivamente al periodo estivo.</t>
  </si>
  <si>
    <t>Rendicontazioni presentate in data 19/10/2021 prot. n. 28298 (MINI CRE Moroni), 30/09/2021 prot. n. 26577 (MINI CRE Locate), 21/09/2021 prot. n. 25521 (CRE 6-17 Varazze), 30/09/2021 prot. 26578 (CRE 6-17 Parrocchia Locate), 21/09/2021 prot. n. 25522 (CRE 6-17 Parrocchia Ponte/Villaggio), 14/10/2021 prot. n. 27948 (Spazio Gioco Estivo)</t>
  </si>
  <si>
    <t>Memoria/Ricordo/Covid/25 aprile/4 novembre</t>
  </si>
  <si>
    <t>Contributo MIC (Biblioteca) € 5,728,31 + Provincia di Bergamo (Sistema) € 24.085,00</t>
  </si>
  <si>
    <t>Cap. 10273 € 60.865,80 impegnato tutto liquidato € 59.121,20</t>
  </si>
  <si>
    <t>100% - det. 310-250 del 26/11/2018 e det. 311-70 del 16/11/2020</t>
  </si>
  <si>
    <t>59 riviste  - Cap. 3765 € 4.000,00. Impegnato tutto, ma liquidato € 1.501,10 poiché a causa dell'emergenza sanitaria Covid-19 è stato sospeso il servizio di consultazione riviste e giornali e quindi anche il relativo acquisto</t>
  </si>
  <si>
    <t>100% - Det. 310-138 del 19/12/2020</t>
  </si>
  <si>
    <t>168 incontri</t>
  </si>
  <si>
    <t>A causa dell'emergenza sanitaria Covid-19 l'utilizzo della postazione di autoprestito, per l'anno 2021, è stato sospeso</t>
  </si>
  <si>
    <t>A causa dell'emergenza sanitaria Covid-19 si sono svolti soltanto due concerti nell'ultimo trimestre dell'anno</t>
  </si>
  <si>
    <t>10 domande di contributo</t>
  </si>
  <si>
    <t>A causa dell'emergenza sanitaria Covid-19 la visita a mostre e città d'arte, per buona parte dell'anno 2021, è stata sospesa. L'unica gita organizzata (mercatini Natale Caorle) non si è svolta a causa del mancato raggiungimento numero minimo partecipanti</t>
  </si>
  <si>
    <t>47 associazioni iscritte</t>
  </si>
  <si>
    <t>100% - 28 richieste</t>
  </si>
  <si>
    <t>16 attività svolte</t>
  </si>
  <si>
    <t>57 iscritti</t>
  </si>
  <si>
    <t>Attuato al 100%</t>
  </si>
  <si>
    <t>Attivazione iscrizioni corsi/gite/eventi online, pubblicazione sul sito istituzionale di tutta la modulistica relativa a richieste/attivazione servizi Biblioteca, Cultura e Sistema (patrocini, utilizzo sale civiche, utilizzo attezzatura), creazione podcast per Sistema Bibliotecario. Attivazione siti tematici rassegne Sistema.</t>
  </si>
  <si>
    <t>100% - 47 manifestazioni di cui 31 patrocinate</t>
  </si>
  <si>
    <t>959 - 95%</t>
  </si>
  <si>
    <t>1607 - 167%</t>
  </si>
  <si>
    <t>Il valore non è stato raggiunto perché per l'emergenza sanitaria Covid-19, a causa delle chiusure e degli ingressi sono stati contingentati, si sono registrati pochi prestiti e non si è rilevata la necessità di solleciti massivi</t>
  </si>
  <si>
    <t>A causa dell'emergenza sanitaria Covid-19 la Biblioteca è rimasta a lungo chiusa e quindi si sono registrati pochi prestiti</t>
  </si>
  <si>
    <t>n.4 corsi: 2 ginnastica+disegno+inglese</t>
  </si>
  <si>
    <t>65 determine+7 delibere+27 atti di liquidazione</t>
  </si>
  <si>
    <t xml:space="preserve">Convenzione approvata dalla Conferenza dei Sindaci del Sistema Bibliotecario area nord-ovest il 27/11/2020 </t>
  </si>
  <si>
    <t>€ 92.022,14/619</t>
  </si>
  <si>
    <t>Responsabile di Area: dott. Marco Locatelli dal 01.01.2021 al 30.06.2021; dott.ssa Laura Misani dal 01.07.2021 al 31.12.2021</t>
  </si>
  <si>
    <t>Referente politico: Sindaco dott. Marzio Zirafa fino al 03.10.2021 - dott. Matteo Macoli dal 04.10.2021</t>
  </si>
  <si>
    <t xml:space="preserve">Referente politico: dott. Marzio Zirafa </t>
  </si>
  <si>
    <t>Referente politico: dott. Marzio Zirafa</t>
  </si>
  <si>
    <t>utenti n. 201
obiettibvo eseguito</t>
  </si>
  <si>
    <t xml:space="preserve">Referente politico: dott. Matteo Macoli e Daniela Biffi fino al 03.10.2021; dott. Matteo Macoli e Giordano Bolis dal 04.10.2021 </t>
  </si>
  <si>
    <t>totale generale</t>
  </si>
  <si>
    <t>obiettivi di mantenimento 2021</t>
  </si>
  <si>
    <t>obiettivi di sviluppo 2021</t>
  </si>
  <si>
    <t>PROGETTO 311 - SERVIZIO CULTURA E BIBLIOTECA</t>
  </si>
  <si>
    <t>PROGETTO 312.1- SISTEMA BIBLIOTECARIO</t>
  </si>
  <si>
    <t>,</t>
  </si>
  <si>
    <t>PROGETTO 312 - SERVIZIO PUBBLICA ISTRUZIONE</t>
  </si>
  <si>
    <t>PROGETTO 124  - SERVIZIO SPORT E POLITICHE GIOVANILI</t>
  </si>
  <si>
    <t>PERFORMANCE SETTORE 3 ANNO 2021</t>
  </si>
  <si>
    <t>Progetti:</t>
  </si>
  <si>
    <t>TOTALE GENERALE</t>
  </si>
  <si>
    <t>Progetto 301</t>
  </si>
  <si>
    <t>Servizio segreteria comunale</t>
  </si>
  <si>
    <t>59/60 punti</t>
  </si>
  <si>
    <t>40/40 punti</t>
  </si>
  <si>
    <t>99/100 punti</t>
  </si>
  <si>
    <t>Progetto 311</t>
  </si>
  <si>
    <t>Servizio Cultura e Biblioteca</t>
  </si>
  <si>
    <t>Progetto 312.1</t>
  </si>
  <si>
    <t>Sistema bibliotecario</t>
  </si>
  <si>
    <t>60/60 punti</t>
  </si>
  <si>
    <t>100/100 punti</t>
  </si>
  <si>
    <t>Progetto 312</t>
  </si>
  <si>
    <t>Serviziopubblica istruzione</t>
  </si>
  <si>
    <t>Progetto 124</t>
  </si>
  <si>
    <t>Servizio Sport e Politiche giovanili</t>
  </si>
  <si>
    <t>Percentuale su 100 relativa al programma complessivo</t>
  </si>
  <si>
    <t>Obiettivi di mantenimento</t>
  </si>
  <si>
    <t>Obiettivi di sviluppo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</si>
</sst>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22"/>
      <color indexed="10"/>
      <name val="Tahoma"/>
      <family val="2"/>
    </font>
    <font>
      <b/>
      <sz val="16"/>
      <color indexed="10"/>
      <name val="Tahoma"/>
      <family val="2"/>
    </font>
    <font>
      <b/>
      <i/>
      <sz val="22"/>
      <color indexed="10"/>
      <name val="Tahoma"/>
      <family val="2"/>
    </font>
    <font>
      <sz val="16"/>
      <name val="Tahoma"/>
      <family val="2"/>
    </font>
    <font>
      <sz val="14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sz val="18"/>
      <name val="Tahoma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rgb="FF231F21"/>
      <name val="Times New Roman"/>
      <family val="1"/>
    </font>
    <font>
      <b/>
      <sz val="12"/>
      <color rgb="FF262123"/>
      <name val="Times New Roman"/>
      <family val="1"/>
    </font>
    <font>
      <b/>
      <sz val="11"/>
      <name val="Times New Roman"/>
      <family val="1"/>
    </font>
    <font>
      <b/>
      <sz val="11"/>
      <color rgb="FF262123"/>
      <name val="Times New Roman"/>
      <family val="1"/>
    </font>
    <font>
      <sz val="11"/>
      <name val="Times New Roman"/>
      <family val="1"/>
    </font>
    <font>
      <b/>
      <sz val="12"/>
      <color rgb="FF231F2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0"/>
      </patternFill>
    </fill>
    <fill>
      <patternFill patternType="solid">
        <fgColor indexed="4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 applyBorder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9" fillId="0" borderId="0" applyBorder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9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0" xfId="0" applyBorder="1"/>
    <xf numFmtId="0" fontId="2" fillId="0" borderId="1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center" wrapText="1"/>
    </xf>
    <xf numFmtId="0" fontId="2" fillId="3" borderId="1" xfId="5" applyFont="1" applyFill="1" applyBorder="1" applyAlignment="1">
      <alignment horizontal="center" wrapText="1"/>
    </xf>
    <xf numFmtId="0" fontId="11" fillId="0" borderId="0" xfId="3" applyFont="1"/>
    <xf numFmtId="0" fontId="11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13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0" fontId="5" fillId="0" borderId="0" xfId="6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10" fontId="6" fillId="0" borderId="0" xfId="6" applyNumberFormat="1" applyFont="1" applyAlignment="1">
      <alignment horizontal="center" vertical="top"/>
    </xf>
    <xf numFmtId="0" fontId="2" fillId="2" borderId="1" xfId="4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3" applyFont="1"/>
    <xf numFmtId="0" fontId="2" fillId="0" borderId="1" xfId="3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9" fontId="2" fillId="0" borderId="1" xfId="3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9" fontId="9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2" fillId="4" borderId="1" xfId="3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1" fillId="0" borderId="0" xfId="3" applyFont="1" applyAlignment="1">
      <alignment horizontal="left"/>
    </xf>
    <xf numFmtId="0" fontId="2" fillId="0" borderId="1" xfId="3" applyFont="1" applyBorder="1" applyAlignment="1">
      <alignment horizontal="left" vertical="center"/>
    </xf>
    <xf numFmtId="0" fontId="2" fillId="0" borderId="1" xfId="3" applyFont="1" applyBorder="1" applyAlignment="1">
      <alignment horizontal="left" vertical="center" wrapText="1"/>
    </xf>
    <xf numFmtId="166" fontId="11" fillId="0" borderId="0" xfId="2" applyNumberFormat="1" applyFont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9" fillId="0" borderId="0" xfId="7" applyBorder="1"/>
    <xf numFmtId="0" fontId="9" fillId="6" borderId="0" xfId="7" applyFill="1" applyBorder="1"/>
    <xf numFmtId="0" fontId="6" fillId="0" borderId="0" xfId="7" applyFont="1" applyBorder="1" applyAlignment="1">
      <alignment horizontal="center" vertical="top"/>
    </xf>
    <xf numFmtId="0" fontId="7" fillId="0" borderId="0" xfId="7" applyFont="1" applyBorder="1" applyAlignment="1"/>
    <xf numFmtId="1" fontId="9" fillId="0" borderId="0" xfId="7" applyNumberFormat="1" applyBorder="1"/>
    <xf numFmtId="0" fontId="2" fillId="2" borderId="1" xfId="4" applyFont="1" applyFill="1" applyBorder="1" applyAlignment="1">
      <alignment horizontal="left" vertical="center" wrapText="1"/>
    </xf>
    <xf numFmtId="0" fontId="9" fillId="0" borderId="0" xfId="7" applyBorder="1" applyAlignment="1">
      <alignment vertical="center"/>
    </xf>
    <xf numFmtId="0" fontId="2" fillId="4" borderId="1" xfId="5" applyFont="1" applyFill="1" applyBorder="1" applyAlignment="1">
      <alignment wrapText="1"/>
    </xf>
    <xf numFmtId="10" fontId="14" fillId="0" borderId="0" xfId="6" applyNumberFormat="1" applyFont="1" applyFill="1" applyBorder="1"/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166" fontId="15" fillId="0" borderId="1" xfId="2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left" vertical="center" wrapText="1"/>
    </xf>
    <xf numFmtId="0" fontId="2" fillId="8" borderId="1" xfId="3" applyFont="1" applyFill="1" applyBorder="1" applyAlignment="1">
      <alignment horizontal="left" vertical="center" wrapText="1"/>
    </xf>
    <xf numFmtId="9" fontId="2" fillId="0" borderId="1" xfId="3" applyNumberFormat="1" applyFont="1" applyBorder="1" applyAlignment="1">
      <alignment wrapText="1"/>
    </xf>
    <xf numFmtId="0" fontId="15" fillId="0" borderId="1" xfId="5" applyFont="1" applyFill="1" applyBorder="1" applyAlignment="1">
      <alignment vertical="center" wrapText="1"/>
    </xf>
    <xf numFmtId="0" fontId="0" fillId="8" borderId="1" xfId="0" applyFill="1" applyBorder="1" applyAlignment="1">
      <alignment wrapText="1"/>
    </xf>
    <xf numFmtId="0" fontId="15" fillId="4" borderId="0" xfId="3" applyFont="1" applyFill="1" applyBorder="1" applyAlignment="1">
      <alignment horizontal="right" vertical="center" wrapText="1"/>
    </xf>
    <xf numFmtId="166" fontId="2" fillId="0" borderId="0" xfId="2" applyNumberFormat="1" applyFont="1" applyBorder="1" applyAlignment="1">
      <alignment horizontal="center" wrapText="1"/>
    </xf>
    <xf numFmtId="9" fontId="2" fillId="0" borderId="0" xfId="3" applyNumberFormat="1" applyFont="1" applyBorder="1" applyAlignment="1">
      <alignment wrapText="1"/>
    </xf>
    <xf numFmtId="166" fontId="15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9" fillId="0" borderId="1" xfId="7" applyBorder="1"/>
    <xf numFmtId="0" fontId="14" fillId="0" borderId="1" xfId="7" applyFont="1" applyBorder="1" applyAlignment="1">
      <alignment vertical="center"/>
    </xf>
    <xf numFmtId="0" fontId="2" fillId="4" borderId="1" xfId="3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  <xf numFmtId="9" fontId="2" fillId="4" borderId="1" xfId="3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2" fillId="0" borderId="1" xfId="3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horizontal="center" vertical="top"/>
    </xf>
    <xf numFmtId="10" fontId="6" fillId="0" borderId="0" xfId="6" applyNumberFormat="1" applyFont="1" applyFill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 wrapText="1"/>
    </xf>
    <xf numFmtId="0" fontId="9" fillId="0" borderId="1" xfId="5" applyFont="1" applyFill="1" applyBorder="1" applyAlignment="1">
      <alignment wrapText="1"/>
    </xf>
    <xf numFmtId="0" fontId="9" fillId="4" borderId="1" xfId="5" applyFont="1" applyFill="1" applyBorder="1" applyAlignment="1">
      <alignment wrapText="1"/>
    </xf>
    <xf numFmtId="0" fontId="9" fillId="0" borderId="0" xfId="0" applyFont="1"/>
    <xf numFmtId="0" fontId="9" fillId="4" borderId="1" xfId="5" applyFont="1" applyFill="1" applyBorder="1" applyAlignment="1">
      <alignment horizontal="center" wrapText="1"/>
    </xf>
    <xf numFmtId="0" fontId="9" fillId="4" borderId="0" xfId="0" applyFont="1" applyFill="1"/>
    <xf numFmtId="0" fontId="9" fillId="8" borderId="1" xfId="0" applyFont="1" applyFill="1" applyBorder="1" applyAlignment="1">
      <alignment wrapText="1"/>
    </xf>
    <xf numFmtId="0" fontId="0" fillId="0" borderId="0" xfId="0" applyFill="1" applyBorder="1"/>
    <xf numFmtId="10" fontId="5" fillId="0" borderId="0" xfId="6" applyNumberFormat="1" applyFont="1" applyAlignment="1">
      <alignment horizontal="center" vertical="top" wrapText="1"/>
    </xf>
    <xf numFmtId="10" fontId="6" fillId="0" borderId="0" xfId="6" applyNumberFormat="1" applyFont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1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0" fontId="9" fillId="0" borderId="0" xfId="7" applyBorder="1"/>
    <xf numFmtId="0" fontId="2" fillId="4" borderId="1" xfId="5" applyFont="1" applyFill="1" applyBorder="1" applyAlignment="1">
      <alignment wrapText="1"/>
    </xf>
    <xf numFmtId="0" fontId="9" fillId="4" borderId="1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0" fontId="2" fillId="3" borderId="1" xfId="5" applyFont="1" applyFill="1" applyBorder="1" applyAlignment="1">
      <alignment horizontal="center" wrapText="1"/>
    </xf>
    <xf numFmtId="0" fontId="9" fillId="0" borderId="0" xfId="7" applyBorder="1"/>
    <xf numFmtId="0" fontId="2" fillId="4" borderId="1" xfId="5" applyFont="1" applyFill="1" applyBorder="1" applyAlignment="1">
      <alignment wrapText="1"/>
    </xf>
    <xf numFmtId="0" fontId="9" fillId="4" borderId="1" xfId="7" applyFont="1" applyFill="1" applyBorder="1" applyAlignment="1">
      <alignment wrapText="1"/>
    </xf>
    <xf numFmtId="0" fontId="9" fillId="4" borderId="1" xfId="7" applyFont="1" applyFill="1" applyBorder="1" applyAlignment="1"/>
    <xf numFmtId="0" fontId="2" fillId="3" borderId="1" xfId="5" applyFont="1" applyFill="1" applyBorder="1" applyAlignment="1">
      <alignment horizontal="left" wrapText="1"/>
    </xf>
    <xf numFmtId="10" fontId="5" fillId="0" borderId="0" xfId="6" applyNumberFormat="1" applyFont="1" applyAlignment="1">
      <alignment horizontal="left" vertical="top"/>
    </xf>
    <xf numFmtId="10" fontId="6" fillId="0" borderId="0" xfId="6" applyNumberFormat="1" applyFont="1" applyAlignment="1">
      <alignment horizontal="left" vertical="top"/>
    </xf>
    <xf numFmtId="0" fontId="11" fillId="0" borderId="0" xfId="3" applyFont="1" applyAlignment="1">
      <alignment horizontal="left" wrapText="1"/>
    </xf>
    <xf numFmtId="9" fontId="2" fillId="0" borderId="1" xfId="3" applyNumberFormat="1" applyFont="1" applyFill="1" applyBorder="1" applyAlignment="1">
      <alignment horizontal="left" vertical="center" wrapText="1"/>
    </xf>
    <xf numFmtId="9" fontId="2" fillId="0" borderId="1" xfId="3" applyNumberFormat="1" applyFont="1" applyBorder="1" applyAlignment="1">
      <alignment horizontal="left" vertical="center" wrapText="1"/>
    </xf>
    <xf numFmtId="10" fontId="2" fillId="0" borderId="1" xfId="3" applyNumberFormat="1" applyFont="1" applyFill="1" applyBorder="1" applyAlignment="1">
      <alignment horizontal="left" vertical="center" wrapText="1"/>
    </xf>
    <xf numFmtId="10" fontId="2" fillId="4" borderId="1" xfId="3" applyNumberFormat="1" applyFont="1" applyFill="1" applyBorder="1" applyAlignment="1">
      <alignment horizontal="left" vertical="center" wrapText="1"/>
    </xf>
    <xf numFmtId="0" fontId="2" fillId="0" borderId="1" xfId="3" applyFont="1" applyBorder="1" applyAlignment="1">
      <alignment horizontal="left" wrapText="1"/>
    </xf>
    <xf numFmtId="0" fontId="2" fillId="0" borderId="0" xfId="3" applyFont="1" applyBorder="1" applyAlignment="1">
      <alignment horizontal="left" wrapText="1"/>
    </xf>
    <xf numFmtId="0" fontId="16" fillId="4" borderId="1" xfId="5" applyFont="1" applyFill="1" applyBorder="1" applyAlignment="1">
      <alignment horizontal="center" wrapText="1"/>
    </xf>
    <xf numFmtId="0" fontId="2" fillId="4" borderId="1" xfId="5" applyFont="1" applyFill="1" applyBorder="1" applyAlignment="1">
      <alignment horizontal="center" wrapText="1"/>
    </xf>
    <xf numFmtId="0" fontId="0" fillId="4" borderId="0" xfId="0" applyFill="1" applyBorder="1"/>
    <xf numFmtId="0" fontId="9" fillId="0" borderId="1" xfId="11" applyFont="1" applyFill="1" applyBorder="1" applyAlignment="1">
      <alignment horizontal="center" vertical="center" wrapText="1"/>
    </xf>
    <xf numFmtId="10" fontId="9" fillId="0" borderId="1" xfId="11" applyNumberFormat="1" applyFont="1" applyFill="1" applyBorder="1" applyAlignment="1">
      <alignment horizontal="left" vertical="center" wrapText="1"/>
    </xf>
    <xf numFmtId="49" fontId="2" fillId="4" borderId="1" xfId="3" applyNumberFormat="1" applyFont="1" applyFill="1" applyBorder="1" applyAlignment="1">
      <alignment horizontal="center" vertical="center" wrapText="1"/>
    </xf>
    <xf numFmtId="49" fontId="2" fillId="0" borderId="0" xfId="3" applyNumberFormat="1" applyFont="1" applyAlignment="1">
      <alignment horizontal="center" vertical="center"/>
    </xf>
    <xf numFmtId="4" fontId="0" fillId="0" borderId="1" xfId="5" applyNumberFormat="1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4" fontId="1" fillId="0" borderId="1" xfId="5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/>
    </xf>
    <xf numFmtId="4" fontId="9" fillId="0" borderId="1" xfId="5" applyNumberFormat="1" applyFont="1" applyFill="1" applyBorder="1" applyAlignment="1">
      <alignment wrapText="1"/>
    </xf>
    <xf numFmtId="14" fontId="9" fillId="0" borderId="1" xfId="5" applyNumberFormat="1" applyFont="1" applyFill="1" applyBorder="1" applyAlignment="1">
      <alignment wrapText="1"/>
    </xf>
    <xf numFmtId="3" fontId="9" fillId="4" borderId="1" xfId="5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1" fillId="4" borderId="1" xfId="5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 wrapText="1"/>
    </xf>
    <xf numFmtId="0" fontId="18" fillId="0" borderId="1" xfId="5" applyFont="1" applyFill="1" applyBorder="1" applyAlignment="1">
      <alignment wrapText="1"/>
    </xf>
    <xf numFmtId="0" fontId="18" fillId="9" borderId="1" xfId="5" applyFont="1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0" fontId="9" fillId="9" borderId="1" xfId="5" applyFont="1" applyFill="1" applyBorder="1" applyAlignment="1">
      <alignment wrapText="1"/>
    </xf>
    <xf numFmtId="0" fontId="9" fillId="9" borderId="1" xfId="1" applyFont="1" applyFill="1" applyBorder="1" applyAlignment="1" applyProtection="1">
      <alignment horizontal="center" vertical="center" wrapText="1"/>
    </xf>
    <xf numFmtId="0" fontId="18" fillId="0" borderId="1" xfId="5" applyFont="1" applyFill="1" applyBorder="1" applyAlignment="1">
      <alignment horizontal="center" vertical="center" wrapText="1"/>
    </xf>
    <xf numFmtId="4" fontId="18" fillId="0" borderId="1" xfId="5" applyNumberFormat="1" applyFont="1" applyFill="1" applyBorder="1" applyAlignment="1">
      <alignment horizontal="center" vertical="center" wrapText="1"/>
    </xf>
    <xf numFmtId="14" fontId="18" fillId="0" borderId="1" xfId="5" applyNumberFormat="1" applyFont="1" applyFill="1" applyBorder="1" applyAlignment="1">
      <alignment horizontal="center" vertical="center" wrapText="1"/>
    </xf>
    <xf numFmtId="0" fontId="9" fillId="9" borderId="1" xfId="7" applyFont="1" applyFill="1" applyBorder="1" applyAlignment="1"/>
    <xf numFmtId="0" fontId="18" fillId="11" borderId="1" xfId="5" applyFont="1" applyFill="1" applyBorder="1" applyAlignment="1">
      <alignment horizontal="center" vertical="center" wrapText="1"/>
    </xf>
    <xf numFmtId="0" fontId="18" fillId="11" borderId="1" xfId="5" applyFont="1" applyFill="1" applyBorder="1" applyAlignment="1">
      <alignment wrapText="1"/>
    </xf>
    <xf numFmtId="0" fontId="9" fillId="11" borderId="1" xfId="5" applyFont="1" applyFill="1" applyBorder="1" applyAlignment="1">
      <alignment wrapText="1"/>
    </xf>
    <xf numFmtId="9" fontId="9" fillId="9" borderId="1" xfId="5" applyNumberFormat="1" applyFont="1" applyFill="1" applyBorder="1" applyAlignment="1">
      <alignment wrapText="1"/>
    </xf>
    <xf numFmtId="0" fontId="16" fillId="9" borderId="1" xfId="5" applyFont="1" applyFill="1" applyBorder="1" applyAlignment="1">
      <alignment wrapText="1"/>
    </xf>
    <xf numFmtId="0" fontId="9" fillId="9" borderId="1" xfId="5" applyFont="1" applyFill="1" applyBorder="1" applyAlignment="1">
      <alignment horizontal="right" wrapText="1"/>
    </xf>
    <xf numFmtId="0" fontId="9" fillId="4" borderId="1" xfId="0" applyFont="1" applyFill="1" applyBorder="1"/>
    <xf numFmtId="9" fontId="9" fillId="11" borderId="1" xfId="5" applyNumberFormat="1" applyFont="1" applyFill="1" applyBorder="1" applyAlignment="1">
      <alignment horizontal="right" wrapText="1"/>
    </xf>
    <xf numFmtId="9" fontId="9" fillId="0" borderId="1" xfId="9" applyNumberFormat="1" applyFont="1" applyFill="1" applyBorder="1" applyAlignment="1">
      <alignment wrapText="1"/>
    </xf>
    <xf numFmtId="9" fontId="9" fillId="11" borderId="0" xfId="0" applyNumberFormat="1" applyFont="1" applyFill="1" applyBorder="1" applyAlignment="1">
      <alignment wrapText="1"/>
    </xf>
    <xf numFmtId="9" fontId="9" fillId="11" borderId="1" xfId="5" applyNumberFormat="1" applyFont="1" applyFill="1" applyBorder="1" applyAlignment="1">
      <alignment wrapText="1"/>
    </xf>
    <xf numFmtId="1" fontId="15" fillId="0" borderId="1" xfId="3" applyNumberFormat="1" applyFont="1" applyBorder="1" applyAlignment="1">
      <alignment horizont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 vertical="center" wrapText="1"/>
    </xf>
    <xf numFmtId="166" fontId="19" fillId="0" borderId="1" xfId="2" applyNumberFormat="1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10" fontId="19" fillId="0" borderId="1" xfId="3" applyNumberFormat="1" applyFont="1" applyBorder="1" applyAlignment="1">
      <alignment horizontal="center" vertical="center" wrapText="1"/>
    </xf>
    <xf numFmtId="166" fontId="20" fillId="10" borderId="1" xfId="2" applyNumberFormat="1" applyFont="1" applyFill="1" applyBorder="1" applyAlignment="1">
      <alignment horizontal="center" vertical="center" wrapText="1"/>
    </xf>
    <xf numFmtId="1" fontId="20" fillId="10" borderId="1" xfId="3" applyNumberFormat="1" applyFont="1" applyFill="1" applyBorder="1" applyAlignment="1">
      <alignment horizontal="center" vertical="center" wrapText="1"/>
    </xf>
    <xf numFmtId="10" fontId="20" fillId="10" borderId="1" xfId="3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21" fillId="0" borderId="1" xfId="0" applyNumberFormat="1" applyFont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 wrapText="1"/>
    </xf>
    <xf numFmtId="10" fontId="21" fillId="0" borderId="4" xfId="0" applyNumberFormat="1" applyFont="1" applyBorder="1" applyAlignment="1">
      <alignment horizontal="center" vertical="center" wrapText="1"/>
    </xf>
    <xf numFmtId="9" fontId="21" fillId="0" borderId="4" xfId="0" applyNumberFormat="1" applyFont="1" applyBorder="1" applyAlignment="1">
      <alignment horizontal="center" vertical="center" wrapText="1"/>
    </xf>
    <xf numFmtId="10" fontId="22" fillId="10" borderId="1" xfId="0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0" fontId="20" fillId="10" borderId="1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9" fontId="5" fillId="0" borderId="0" xfId="6" applyFont="1" applyBorder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15" fillId="7" borderId="1" xfId="4" applyFont="1" applyFill="1" applyBorder="1" applyAlignment="1">
      <alignment horizontal="left" vertical="center" wrapText="1"/>
    </xf>
    <xf numFmtId="0" fontId="15" fillId="4" borderId="2" xfId="3" applyFont="1" applyFill="1" applyBorder="1" applyAlignment="1">
      <alignment horizontal="left" vertical="center" wrapText="1"/>
    </xf>
    <xf numFmtId="0" fontId="15" fillId="4" borderId="3" xfId="3" applyFont="1" applyFill="1" applyBorder="1" applyAlignment="1">
      <alignment horizontal="left" vertical="center" wrapText="1"/>
    </xf>
    <xf numFmtId="0" fontId="15" fillId="4" borderId="4" xfId="3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7" borderId="2" xfId="4" applyFont="1" applyFill="1" applyBorder="1" applyAlignment="1">
      <alignment horizontal="left" vertical="center" wrapText="1"/>
    </xf>
    <xf numFmtId="0" fontId="15" fillId="7" borderId="3" xfId="4" applyFont="1" applyFill="1" applyBorder="1" applyAlignment="1">
      <alignment horizontal="left" vertical="center" wrapText="1"/>
    </xf>
    <xf numFmtId="0" fontId="15" fillId="7" borderId="4" xfId="4" applyFont="1" applyFill="1" applyBorder="1" applyAlignment="1">
      <alignment horizontal="left" vertical="center" wrapText="1"/>
    </xf>
    <xf numFmtId="0" fontId="7" fillId="0" borderId="0" xfId="7" applyFont="1" applyBorder="1" applyAlignment="1">
      <alignment horizontal="center"/>
    </xf>
    <xf numFmtId="0" fontId="15" fillId="4" borderId="2" xfId="3" applyFont="1" applyFill="1" applyBorder="1" applyAlignment="1">
      <alignment horizontal="right" vertical="center" wrapText="1"/>
    </xf>
    <xf numFmtId="0" fontId="15" fillId="4" borderId="3" xfId="3" applyFont="1" applyFill="1" applyBorder="1" applyAlignment="1">
      <alignment horizontal="right" vertical="center" wrapText="1"/>
    </xf>
    <xf numFmtId="0" fontId="15" fillId="4" borderId="4" xfId="3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8" fillId="10" borderId="6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9" fontId="21" fillId="0" borderId="4" xfId="0" applyNumberFormat="1" applyFont="1" applyBorder="1" applyAlignment="1">
      <alignment horizontal="center" vertical="center" wrapText="1"/>
    </xf>
    <xf numFmtId="9" fontId="21" fillId="0" borderId="1" xfId="0" applyNumberFormat="1" applyFont="1" applyBorder="1" applyAlignment="1">
      <alignment horizontal="center" vertical="center" wrapText="1"/>
    </xf>
    <xf numFmtId="9" fontId="22" fillId="0" borderId="5" xfId="0" applyNumberFormat="1" applyFont="1" applyBorder="1" applyAlignment="1">
      <alignment horizontal="center" vertical="center" wrapText="1"/>
    </xf>
    <xf numFmtId="9" fontId="22" fillId="0" borderId="7" xfId="0" applyNumberFormat="1" applyFont="1" applyBorder="1" applyAlignment="1">
      <alignment horizontal="center" vertical="center" wrapText="1"/>
    </xf>
    <xf numFmtId="9" fontId="22" fillId="0" borderId="6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</cellXfs>
  <cellStyles count="13">
    <cellStyle name="Collegamento ipertestuale" xfId="1" builtinId="8"/>
    <cellStyle name="Collegamento ipertestuale 2" xfId="9"/>
    <cellStyle name="Migliaia 2" xfId="2"/>
    <cellStyle name="Migliaia 2 2" xfId="8"/>
    <cellStyle name="Migliaia 2 2 2" xfId="12"/>
    <cellStyle name="Migliaia 2 3" xfId="10"/>
    <cellStyle name="Normale" xfId="0" builtinId="0"/>
    <cellStyle name="Normale 2" xfId="3"/>
    <cellStyle name="Normale 2 2" xfId="11"/>
    <cellStyle name="Normale 3" xfId="7"/>
    <cellStyle name="Normale_Foglio1" xfId="4"/>
    <cellStyle name="Normale_Foglio2" xfId="5"/>
    <cellStyle name="Percentuale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zoomScaleNormal="100" zoomScaleSheetLayoutView="22" workbookViewId="0">
      <selection activeCell="D54" sqref="D54"/>
    </sheetView>
  </sheetViews>
  <sheetFormatPr defaultColWidth="10" defaultRowHeight="53.25" customHeight="1" x14ac:dyDescent="0.2"/>
  <cols>
    <col min="1" max="1" width="9" style="8" customWidth="1"/>
    <col min="2" max="2" width="12.85546875" style="37" customWidth="1"/>
    <col min="3" max="3" width="25.5703125" style="37" customWidth="1"/>
    <col min="4" max="4" width="22.5703125" style="8" customWidth="1"/>
    <col min="5" max="5" width="19.42578125" style="40" customWidth="1"/>
    <col min="6" max="6" width="20.85546875" style="9" customWidth="1"/>
    <col min="7" max="7" width="13.7109375" style="10" customWidth="1"/>
    <col min="8" max="8" width="7.85546875" style="43" bestFit="1" customWidth="1"/>
    <col min="9" max="9" width="11.28515625" style="9" customWidth="1"/>
    <col min="10" max="10" width="16.85546875" style="9" bestFit="1" customWidth="1"/>
    <col min="11" max="11" width="18.7109375" style="110" customWidth="1"/>
    <col min="12" max="16384" width="10" style="8"/>
  </cols>
  <sheetData>
    <row r="1" spans="1:11" s="11" customFormat="1" ht="27" x14ac:dyDescent="0.3">
      <c r="A1" s="180" t="s">
        <v>91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s="11" customFormat="1" ht="22.5" x14ac:dyDescent="0.3">
      <c r="A2" s="181" t="s">
        <v>67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s="11" customFormat="1" ht="22.5" x14ac:dyDescent="0.3">
      <c r="A3" s="12"/>
      <c r="B3" s="35"/>
      <c r="C3" s="35"/>
      <c r="D3" s="13"/>
      <c r="E3" s="38"/>
      <c r="F3" s="14"/>
      <c r="G3" s="14"/>
      <c r="H3" s="14"/>
      <c r="I3" s="14"/>
      <c r="J3" s="14"/>
      <c r="K3" s="108"/>
    </row>
    <row r="4" spans="1:11" s="11" customFormat="1" ht="22.5" x14ac:dyDescent="0.3">
      <c r="A4" s="182" t="s">
        <v>188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s="11" customFormat="1" ht="27" x14ac:dyDescent="0.3">
      <c r="A5" s="183" t="s">
        <v>207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1:11" s="11" customFormat="1" ht="27" x14ac:dyDescent="0.3">
      <c r="A6" s="15"/>
      <c r="B6" s="36"/>
      <c r="C6" s="36"/>
      <c r="D6" s="16"/>
      <c r="E6" s="39"/>
      <c r="F6" s="17"/>
      <c r="G6" s="17"/>
      <c r="H6" s="17"/>
      <c r="I6" s="17"/>
      <c r="J6" s="17"/>
      <c r="K6" s="109"/>
    </row>
    <row r="7" spans="1:11" customFormat="1" ht="19.5" x14ac:dyDescent="0.25">
      <c r="A7" s="184" t="s">
        <v>250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</row>
    <row r="8" spans="1:11" customFormat="1" ht="18" x14ac:dyDescent="0.25">
      <c r="A8" s="189" t="s">
        <v>69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9" customFormat="1" ht="22.5" customHeight="1" x14ac:dyDescent="0.2">
      <c r="A9" s="190" t="s">
        <v>193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</row>
    <row r="10" spans="1:11" s="19" customFormat="1" ht="21" customHeight="1" x14ac:dyDescent="0.2">
      <c r="A10" s="191" t="s">
        <v>311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</row>
    <row r="11" spans="1:11" s="19" customFormat="1" ht="24" customHeight="1" x14ac:dyDescent="0.2">
      <c r="A11" s="191" t="s">
        <v>312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</row>
    <row r="12" spans="1:11" ht="17.45" customHeight="1" x14ac:dyDescent="0.2"/>
    <row r="13" spans="1:11" s="19" customFormat="1" ht="25.5" x14ac:dyDescent="0.2">
      <c r="A13" s="18" t="s">
        <v>68</v>
      </c>
      <c r="B13" s="18" t="s">
        <v>45</v>
      </c>
      <c r="C13" s="18" t="s">
        <v>90</v>
      </c>
      <c r="D13" s="18" t="s">
        <v>108</v>
      </c>
      <c r="E13" s="18" t="s">
        <v>76</v>
      </c>
      <c r="F13" s="18" t="s">
        <v>47</v>
      </c>
      <c r="G13" s="18" t="s">
        <v>208</v>
      </c>
      <c r="H13" s="18" t="s">
        <v>44</v>
      </c>
      <c r="I13" s="18" t="s">
        <v>46</v>
      </c>
      <c r="J13" s="18" t="s">
        <v>43</v>
      </c>
      <c r="K13" s="51" t="s">
        <v>40</v>
      </c>
    </row>
    <row r="14" spans="1:11" s="19" customFormat="1" ht="19.5" customHeight="1" x14ac:dyDescent="0.2">
      <c r="A14" s="185" t="s">
        <v>150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</row>
    <row r="15" spans="1:11" s="26" customFormat="1" ht="51" x14ac:dyDescent="0.2">
      <c r="A15" s="21">
        <v>301</v>
      </c>
      <c r="B15" s="33" t="s">
        <v>48</v>
      </c>
      <c r="C15" s="33" t="s">
        <v>187</v>
      </c>
      <c r="D15" s="34" t="s">
        <v>155</v>
      </c>
      <c r="E15" s="33" t="s">
        <v>77</v>
      </c>
      <c r="F15" s="21" t="s">
        <v>186</v>
      </c>
      <c r="G15" s="23">
        <v>0</v>
      </c>
      <c r="H15" s="24">
        <v>1</v>
      </c>
      <c r="I15" s="25">
        <v>1</v>
      </c>
      <c r="J15" s="157">
        <v>1</v>
      </c>
      <c r="K15" s="111"/>
    </row>
    <row r="16" spans="1:11" s="26" customFormat="1" ht="51" x14ac:dyDescent="0.2">
      <c r="A16" s="21">
        <v>301</v>
      </c>
      <c r="B16" s="33" t="s">
        <v>48</v>
      </c>
      <c r="C16" s="34" t="s">
        <v>78</v>
      </c>
      <c r="D16" s="34" t="s">
        <v>155</v>
      </c>
      <c r="E16" s="33" t="s">
        <v>79</v>
      </c>
      <c r="F16" s="21" t="s">
        <v>80</v>
      </c>
      <c r="G16" s="120" t="s">
        <v>233</v>
      </c>
      <c r="H16" s="24">
        <v>1</v>
      </c>
      <c r="I16" s="25">
        <v>1</v>
      </c>
      <c r="J16" s="157">
        <v>1</v>
      </c>
      <c r="K16" s="111"/>
    </row>
    <row r="17" spans="1:11" s="26" customFormat="1" ht="51" x14ac:dyDescent="0.2">
      <c r="A17" s="21">
        <v>301</v>
      </c>
      <c r="B17" s="33" t="s">
        <v>48</v>
      </c>
      <c r="C17" s="33" t="s">
        <v>192</v>
      </c>
      <c r="D17" s="34" t="s">
        <v>155</v>
      </c>
      <c r="E17" s="33" t="s">
        <v>81</v>
      </c>
      <c r="F17" s="21" t="s">
        <v>101</v>
      </c>
      <c r="G17" s="23">
        <v>0</v>
      </c>
      <c r="H17" s="24">
        <v>1</v>
      </c>
      <c r="I17" s="25">
        <v>1</v>
      </c>
      <c r="J17" s="157">
        <v>1</v>
      </c>
      <c r="K17" s="111"/>
    </row>
    <row r="18" spans="1:11" s="26" customFormat="1" ht="63.75" x14ac:dyDescent="0.2">
      <c r="A18" s="21">
        <v>301</v>
      </c>
      <c r="B18" s="33" t="s">
        <v>48</v>
      </c>
      <c r="C18" s="33" t="s">
        <v>190</v>
      </c>
      <c r="D18" s="34" t="s">
        <v>155</v>
      </c>
      <c r="E18" s="33" t="s">
        <v>82</v>
      </c>
      <c r="F18" s="21" t="s">
        <v>191</v>
      </c>
      <c r="G18" s="27" t="s">
        <v>237</v>
      </c>
      <c r="H18" s="24">
        <v>1</v>
      </c>
      <c r="I18" s="25">
        <v>1</v>
      </c>
      <c r="J18" s="155">
        <v>1</v>
      </c>
      <c r="K18" s="111"/>
    </row>
    <row r="19" spans="1:11" s="26" customFormat="1" ht="51" x14ac:dyDescent="0.2">
      <c r="A19" s="21">
        <v>301</v>
      </c>
      <c r="B19" s="33" t="s">
        <v>48</v>
      </c>
      <c r="C19" s="33" t="s">
        <v>161</v>
      </c>
      <c r="D19" s="34" t="s">
        <v>224</v>
      </c>
      <c r="E19" s="41" t="s">
        <v>15</v>
      </c>
      <c r="F19" s="29" t="s">
        <v>42</v>
      </c>
      <c r="G19" s="28" t="s">
        <v>235</v>
      </c>
      <c r="H19" s="30">
        <v>1</v>
      </c>
      <c r="I19" s="29" t="s">
        <v>42</v>
      </c>
      <c r="J19" s="156">
        <v>1</v>
      </c>
      <c r="K19" s="112" t="s">
        <v>236</v>
      </c>
    </row>
    <row r="20" spans="1:11" s="26" customFormat="1" ht="25.5" x14ac:dyDescent="0.2">
      <c r="A20" s="21">
        <v>301</v>
      </c>
      <c r="B20" s="33" t="s">
        <v>48</v>
      </c>
      <c r="C20" s="33" t="s">
        <v>162</v>
      </c>
      <c r="D20" s="34" t="s">
        <v>224</v>
      </c>
      <c r="E20" s="41" t="s">
        <v>99</v>
      </c>
      <c r="F20" s="29" t="s">
        <v>42</v>
      </c>
      <c r="G20" s="28">
        <v>10</v>
      </c>
      <c r="H20" s="24">
        <v>4</v>
      </c>
      <c r="I20" s="29" t="s">
        <v>42</v>
      </c>
      <c r="J20" s="156">
        <v>4</v>
      </c>
      <c r="K20" s="112"/>
    </row>
    <row r="21" spans="1:11" s="74" customFormat="1" ht="25.5" x14ac:dyDescent="0.2">
      <c r="A21" s="21">
        <v>301</v>
      </c>
      <c r="B21" s="33" t="s">
        <v>48</v>
      </c>
      <c r="C21" s="33" t="s">
        <v>163</v>
      </c>
      <c r="D21" s="33" t="s">
        <v>155</v>
      </c>
      <c r="E21" s="76" t="s">
        <v>100</v>
      </c>
      <c r="F21" s="21" t="s">
        <v>42</v>
      </c>
      <c r="G21" s="23">
        <v>74</v>
      </c>
      <c r="H21" s="24">
        <v>1</v>
      </c>
      <c r="I21" s="21" t="s">
        <v>42</v>
      </c>
      <c r="J21" s="155">
        <v>1</v>
      </c>
      <c r="K21" s="111"/>
    </row>
    <row r="22" spans="1:11" s="26" customFormat="1" ht="25.5" x14ac:dyDescent="0.2">
      <c r="A22" s="21">
        <v>301</v>
      </c>
      <c r="B22" s="33" t="s">
        <v>48</v>
      </c>
      <c r="C22" s="33" t="s">
        <v>164</v>
      </c>
      <c r="D22" s="34" t="s">
        <v>224</v>
      </c>
      <c r="E22" s="41" t="s">
        <v>102</v>
      </c>
      <c r="F22" s="29" t="s">
        <v>42</v>
      </c>
      <c r="G22" s="28">
        <v>11</v>
      </c>
      <c r="H22" s="30">
        <v>1</v>
      </c>
      <c r="I22" s="29" t="s">
        <v>42</v>
      </c>
      <c r="J22" s="156">
        <v>1</v>
      </c>
      <c r="K22" s="112"/>
    </row>
    <row r="23" spans="1:11" s="26" customFormat="1" ht="25.5" x14ac:dyDescent="0.2">
      <c r="A23" s="21">
        <v>301</v>
      </c>
      <c r="B23" s="33" t="s">
        <v>48</v>
      </c>
      <c r="C23" s="33" t="s">
        <v>165</v>
      </c>
      <c r="D23" s="34" t="s">
        <v>219</v>
      </c>
      <c r="E23" s="41" t="s">
        <v>99</v>
      </c>
      <c r="F23" s="29" t="s">
        <v>42</v>
      </c>
      <c r="G23" s="28">
        <v>52</v>
      </c>
      <c r="H23" s="24">
        <v>4</v>
      </c>
      <c r="I23" s="29" t="s">
        <v>42</v>
      </c>
      <c r="J23" s="156">
        <v>4</v>
      </c>
      <c r="K23" s="112"/>
    </row>
    <row r="24" spans="1:11" s="26" customFormat="1" ht="25.5" x14ac:dyDescent="0.2">
      <c r="A24" s="21">
        <v>301</v>
      </c>
      <c r="B24" s="33" t="s">
        <v>48</v>
      </c>
      <c r="C24" s="33" t="s">
        <v>166</v>
      </c>
      <c r="D24" s="34" t="s">
        <v>219</v>
      </c>
      <c r="E24" s="41" t="s">
        <v>100</v>
      </c>
      <c r="F24" s="29" t="s">
        <v>42</v>
      </c>
      <c r="G24" s="28">
        <v>226</v>
      </c>
      <c r="H24" s="30">
        <v>1</v>
      </c>
      <c r="I24" s="29" t="s">
        <v>42</v>
      </c>
      <c r="J24" s="156">
        <v>1</v>
      </c>
      <c r="K24" s="112"/>
    </row>
    <row r="25" spans="1:11" s="26" customFormat="1" ht="25.5" x14ac:dyDescent="0.2">
      <c r="A25" s="21">
        <v>301</v>
      </c>
      <c r="B25" s="33" t="s">
        <v>48</v>
      </c>
      <c r="C25" s="33" t="s">
        <v>167</v>
      </c>
      <c r="D25" s="34" t="s">
        <v>224</v>
      </c>
      <c r="E25" s="41" t="s">
        <v>103</v>
      </c>
      <c r="F25" s="29" t="s">
        <v>42</v>
      </c>
      <c r="G25" s="28">
        <v>22</v>
      </c>
      <c r="H25" s="30">
        <v>1</v>
      </c>
      <c r="I25" s="29" t="s">
        <v>42</v>
      </c>
      <c r="J25" s="156">
        <v>1</v>
      </c>
      <c r="K25" s="112"/>
    </row>
    <row r="26" spans="1:11" s="26" customFormat="1" ht="25.5" x14ac:dyDescent="0.2">
      <c r="A26" s="21">
        <v>301</v>
      </c>
      <c r="B26" s="33" t="s">
        <v>48</v>
      </c>
      <c r="C26" s="34" t="s">
        <v>169</v>
      </c>
      <c r="D26" s="34" t="s">
        <v>155</v>
      </c>
      <c r="E26" s="41" t="s">
        <v>104</v>
      </c>
      <c r="F26" s="29" t="s">
        <v>42</v>
      </c>
      <c r="G26" s="28" t="s">
        <v>238</v>
      </c>
      <c r="H26" s="30">
        <v>1</v>
      </c>
      <c r="I26" s="29" t="s">
        <v>42</v>
      </c>
      <c r="J26" s="156">
        <v>1</v>
      </c>
      <c r="K26" s="112"/>
    </row>
    <row r="27" spans="1:11" s="26" customFormat="1" ht="25.5" x14ac:dyDescent="0.2">
      <c r="A27" s="21">
        <v>301</v>
      </c>
      <c r="B27" s="33" t="s">
        <v>48</v>
      </c>
      <c r="C27" s="33" t="s">
        <v>170</v>
      </c>
      <c r="D27" s="34" t="s">
        <v>155</v>
      </c>
      <c r="E27" s="41" t="s">
        <v>98</v>
      </c>
      <c r="F27" s="29" t="s">
        <v>42</v>
      </c>
      <c r="G27" s="28">
        <v>0</v>
      </c>
      <c r="H27" s="30">
        <v>1</v>
      </c>
      <c r="I27" s="29" t="s">
        <v>42</v>
      </c>
      <c r="J27" s="156">
        <v>1</v>
      </c>
      <c r="K27" s="112"/>
    </row>
    <row r="28" spans="1:11" s="26" customFormat="1" ht="38.25" x14ac:dyDescent="0.2">
      <c r="A28" s="21">
        <v>301</v>
      </c>
      <c r="B28" s="33" t="s">
        <v>48</v>
      </c>
      <c r="C28" s="33" t="s">
        <v>171</v>
      </c>
      <c r="D28" s="34" t="s">
        <v>155</v>
      </c>
      <c r="E28" s="42" t="s">
        <v>106</v>
      </c>
      <c r="F28" s="29" t="s">
        <v>42</v>
      </c>
      <c r="G28" s="28">
        <v>10</v>
      </c>
      <c r="H28" s="24">
        <v>1</v>
      </c>
      <c r="I28" s="29" t="s">
        <v>42</v>
      </c>
      <c r="J28" s="156">
        <v>1</v>
      </c>
      <c r="K28" s="112"/>
    </row>
    <row r="29" spans="1:11" s="26" customFormat="1" ht="25.5" x14ac:dyDescent="0.2">
      <c r="A29" s="21">
        <v>301</v>
      </c>
      <c r="B29" s="33" t="s">
        <v>48</v>
      </c>
      <c r="C29" s="33" t="s">
        <v>182</v>
      </c>
      <c r="D29" s="34" t="s">
        <v>224</v>
      </c>
      <c r="E29" s="41" t="s">
        <v>183</v>
      </c>
      <c r="F29" s="29" t="s">
        <v>42</v>
      </c>
      <c r="G29" s="28">
        <v>0</v>
      </c>
      <c r="H29" s="30">
        <v>5</v>
      </c>
      <c r="I29" s="29" t="s">
        <v>42</v>
      </c>
      <c r="J29" s="156">
        <v>5</v>
      </c>
      <c r="K29" s="112"/>
    </row>
    <row r="30" spans="1:11" s="26" customFormat="1" ht="25.5" x14ac:dyDescent="0.2">
      <c r="A30" s="21">
        <v>301</v>
      </c>
      <c r="B30" s="33" t="s">
        <v>48</v>
      </c>
      <c r="C30" s="33" t="s">
        <v>181</v>
      </c>
      <c r="D30" s="34" t="s">
        <v>224</v>
      </c>
      <c r="E30" s="41" t="s">
        <v>184</v>
      </c>
      <c r="F30" s="29" t="s">
        <v>42</v>
      </c>
      <c r="G30" s="28">
        <v>13</v>
      </c>
      <c r="H30" s="30">
        <v>1</v>
      </c>
      <c r="I30" s="29" t="s">
        <v>42</v>
      </c>
      <c r="J30" s="156">
        <v>1</v>
      </c>
      <c r="K30" s="112"/>
    </row>
    <row r="31" spans="1:11" s="26" customFormat="1" ht="25.5" x14ac:dyDescent="0.2">
      <c r="A31" s="21">
        <v>301</v>
      </c>
      <c r="B31" s="33" t="s">
        <v>48</v>
      </c>
      <c r="C31" s="33" t="s">
        <v>172</v>
      </c>
      <c r="D31" s="34" t="s">
        <v>224</v>
      </c>
      <c r="E31" s="41" t="s">
        <v>105</v>
      </c>
      <c r="F31" s="29" t="s">
        <v>42</v>
      </c>
      <c r="G31" s="28">
        <v>0</v>
      </c>
      <c r="H31" s="30">
        <v>1</v>
      </c>
      <c r="I31" s="29" t="s">
        <v>42</v>
      </c>
      <c r="J31" s="156">
        <v>1</v>
      </c>
      <c r="K31" s="42"/>
    </row>
    <row r="32" spans="1:11" s="26" customFormat="1" ht="25.5" x14ac:dyDescent="0.2">
      <c r="A32" s="21">
        <v>301</v>
      </c>
      <c r="B32" s="33" t="s">
        <v>48</v>
      </c>
      <c r="C32" s="33" t="s">
        <v>173</v>
      </c>
      <c r="D32" s="34" t="s">
        <v>224</v>
      </c>
      <c r="E32" s="41" t="s">
        <v>107</v>
      </c>
      <c r="F32" s="29" t="s">
        <v>42</v>
      </c>
      <c r="G32" s="28">
        <v>0</v>
      </c>
      <c r="H32" s="30">
        <v>1</v>
      </c>
      <c r="I32" s="29" t="s">
        <v>42</v>
      </c>
      <c r="J32" s="156">
        <v>1</v>
      </c>
      <c r="K32" s="42"/>
    </row>
    <row r="33" spans="1:14" s="26" customFormat="1" ht="63.75" x14ac:dyDescent="0.2">
      <c r="A33" s="21">
        <v>301</v>
      </c>
      <c r="B33" s="33" t="s">
        <v>48</v>
      </c>
      <c r="C33" s="33" t="s">
        <v>174</v>
      </c>
      <c r="D33" s="34" t="s">
        <v>155</v>
      </c>
      <c r="E33" s="33" t="s">
        <v>83</v>
      </c>
      <c r="F33" s="21" t="s">
        <v>84</v>
      </c>
      <c r="G33" s="31">
        <v>0</v>
      </c>
      <c r="H33" s="24">
        <v>1</v>
      </c>
      <c r="I33" s="32">
        <v>0.9</v>
      </c>
      <c r="J33" s="155">
        <v>1</v>
      </c>
      <c r="K33" s="113"/>
    </row>
    <row r="34" spans="1:14" s="26" customFormat="1" ht="63.75" x14ac:dyDescent="0.2">
      <c r="A34" s="21">
        <v>301</v>
      </c>
      <c r="B34" s="33" t="s">
        <v>48</v>
      </c>
      <c r="C34" s="33" t="s">
        <v>175</v>
      </c>
      <c r="D34" s="34" t="s">
        <v>155</v>
      </c>
      <c r="E34" s="33" t="s">
        <v>85</v>
      </c>
      <c r="F34" s="21" t="s">
        <v>86</v>
      </c>
      <c r="G34" s="31" t="s">
        <v>239</v>
      </c>
      <c r="H34" s="24">
        <v>1</v>
      </c>
      <c r="I34" s="25">
        <v>1</v>
      </c>
      <c r="J34" s="155">
        <v>1</v>
      </c>
      <c r="K34" s="111"/>
    </row>
    <row r="35" spans="1:14" s="26" customFormat="1" ht="65.25" customHeight="1" x14ac:dyDescent="0.2">
      <c r="A35" s="21">
        <v>301</v>
      </c>
      <c r="B35" s="33" t="s">
        <v>48</v>
      </c>
      <c r="C35" s="33" t="s">
        <v>176</v>
      </c>
      <c r="D35" s="34" t="s">
        <v>155</v>
      </c>
      <c r="E35" s="33" t="s">
        <v>85</v>
      </c>
      <c r="F35" s="21" t="s">
        <v>87</v>
      </c>
      <c r="G35" s="31" t="s">
        <v>239</v>
      </c>
      <c r="H35" s="24">
        <v>1</v>
      </c>
      <c r="I35" s="25">
        <v>1</v>
      </c>
      <c r="J35" s="155">
        <v>1</v>
      </c>
      <c r="K35" s="111"/>
    </row>
    <row r="36" spans="1:14" s="26" customFormat="1" ht="114.75" x14ac:dyDescent="0.2">
      <c r="A36" s="21">
        <v>301</v>
      </c>
      <c r="B36" s="33" t="s">
        <v>48</v>
      </c>
      <c r="C36" s="33" t="s">
        <v>189</v>
      </c>
      <c r="D36" s="34" t="s">
        <v>219</v>
      </c>
      <c r="E36" s="34" t="s">
        <v>177</v>
      </c>
      <c r="F36" s="21" t="s">
        <v>222</v>
      </c>
      <c r="G36" s="31" t="s">
        <v>241</v>
      </c>
      <c r="H36" s="24">
        <v>8</v>
      </c>
      <c r="I36" s="25">
        <v>0.8</v>
      </c>
      <c r="J36" s="155">
        <v>8</v>
      </c>
      <c r="K36" s="113"/>
    </row>
    <row r="37" spans="1:14" s="26" customFormat="1" ht="114.75" x14ac:dyDescent="0.2">
      <c r="A37" s="71">
        <v>301</v>
      </c>
      <c r="B37" s="34" t="s">
        <v>48</v>
      </c>
      <c r="C37" s="33" t="s">
        <v>220</v>
      </c>
      <c r="D37" s="34" t="s">
        <v>224</v>
      </c>
      <c r="E37" s="34" t="s">
        <v>177</v>
      </c>
      <c r="F37" s="21" t="s">
        <v>221</v>
      </c>
      <c r="G37" s="31" t="s">
        <v>240</v>
      </c>
      <c r="H37" s="24">
        <v>8</v>
      </c>
      <c r="I37" s="25">
        <v>0.9</v>
      </c>
      <c r="J37" s="155">
        <v>8</v>
      </c>
      <c r="K37" s="113"/>
    </row>
    <row r="38" spans="1:14" s="26" customFormat="1" ht="38.25" x14ac:dyDescent="0.2">
      <c r="A38" s="21">
        <v>301</v>
      </c>
      <c r="B38" s="33" t="s">
        <v>48</v>
      </c>
      <c r="C38" s="34" t="s">
        <v>147</v>
      </c>
      <c r="D38" s="34" t="s">
        <v>203</v>
      </c>
      <c r="E38" s="33" t="s">
        <v>148</v>
      </c>
      <c r="F38" s="21" t="s">
        <v>42</v>
      </c>
      <c r="G38" s="31">
        <v>0</v>
      </c>
      <c r="H38" s="24">
        <v>1</v>
      </c>
      <c r="I38" s="25" t="s">
        <v>42</v>
      </c>
      <c r="J38" s="155">
        <v>0</v>
      </c>
      <c r="K38" s="113"/>
      <c r="N38" s="123"/>
    </row>
    <row r="39" spans="1:14" s="26" customFormat="1" ht="114.75" x14ac:dyDescent="0.2">
      <c r="A39" s="21">
        <v>301</v>
      </c>
      <c r="B39" s="33" t="s">
        <v>48</v>
      </c>
      <c r="C39" s="34" t="s">
        <v>89</v>
      </c>
      <c r="D39" s="34" t="s">
        <v>225</v>
      </c>
      <c r="E39" s="33" t="s">
        <v>206</v>
      </c>
      <c r="F39" s="21" t="s">
        <v>42</v>
      </c>
      <c r="G39" s="31" t="s">
        <v>238</v>
      </c>
      <c r="H39" s="24">
        <v>8</v>
      </c>
      <c r="I39" s="25" t="s">
        <v>42</v>
      </c>
      <c r="J39" s="155">
        <v>8</v>
      </c>
      <c r="K39" s="121" t="s">
        <v>242</v>
      </c>
    </row>
    <row r="40" spans="1:14" s="74" customFormat="1" ht="51" x14ac:dyDescent="0.2">
      <c r="A40" s="80"/>
      <c r="B40" s="33" t="s">
        <v>48</v>
      </c>
      <c r="C40" s="34" t="s">
        <v>194</v>
      </c>
      <c r="D40" s="34" t="s">
        <v>223</v>
      </c>
      <c r="E40" s="34" t="s">
        <v>42</v>
      </c>
      <c r="F40" s="71" t="s">
        <v>42</v>
      </c>
      <c r="G40" s="23" t="s">
        <v>238</v>
      </c>
      <c r="H40" s="75">
        <v>2</v>
      </c>
      <c r="I40" s="25" t="s">
        <v>42</v>
      </c>
      <c r="J40" s="155">
        <v>2</v>
      </c>
      <c r="K40" s="113" t="s">
        <v>243</v>
      </c>
    </row>
    <row r="41" spans="1:14" s="26" customFormat="1" ht="63.75" x14ac:dyDescent="0.2">
      <c r="A41" s="21"/>
      <c r="B41" s="33" t="s">
        <v>48</v>
      </c>
      <c r="C41" s="34" t="s">
        <v>195</v>
      </c>
      <c r="D41" s="34" t="s">
        <v>223</v>
      </c>
      <c r="E41" s="34" t="s">
        <v>42</v>
      </c>
      <c r="F41" s="71" t="s">
        <v>42</v>
      </c>
      <c r="G41" s="31" t="s">
        <v>238</v>
      </c>
      <c r="H41" s="24">
        <v>2</v>
      </c>
      <c r="I41" s="25" t="s">
        <v>42</v>
      </c>
      <c r="J41" s="155">
        <v>2</v>
      </c>
      <c r="K41" s="113" t="s">
        <v>244</v>
      </c>
    </row>
    <row r="42" spans="1:14" s="26" customFormat="1" ht="24" customHeight="1" x14ac:dyDescent="0.2">
      <c r="A42" s="179" t="s">
        <v>149</v>
      </c>
      <c r="B42" s="179"/>
      <c r="C42" s="179"/>
      <c r="D42" s="179"/>
      <c r="E42" s="179"/>
      <c r="F42" s="179"/>
      <c r="G42" s="179"/>
      <c r="H42" s="57">
        <f>SUM(H15:H41)</f>
        <v>60</v>
      </c>
      <c r="I42" s="57"/>
      <c r="J42" s="57">
        <f>SUM(J15:J41)</f>
        <v>59</v>
      </c>
      <c r="K42" s="113"/>
    </row>
    <row r="43" spans="1:14" s="26" customFormat="1" ht="19.5" customHeight="1" x14ac:dyDescent="0.2">
      <c r="A43" s="186"/>
      <c r="B43" s="187"/>
      <c r="C43" s="187"/>
      <c r="D43" s="187"/>
      <c r="E43" s="187"/>
      <c r="F43" s="187"/>
      <c r="G43" s="187"/>
      <c r="H43" s="187"/>
      <c r="I43" s="187"/>
      <c r="J43" s="187"/>
      <c r="K43" s="188"/>
    </row>
    <row r="44" spans="1:14" s="20" customFormat="1" ht="16.5" customHeight="1" x14ac:dyDescent="0.2">
      <c r="A44" s="63"/>
      <c r="B44" s="63"/>
      <c r="C44" s="63"/>
      <c r="D44" s="63"/>
      <c r="E44" s="63"/>
      <c r="F44" s="63"/>
      <c r="G44" s="63"/>
      <c r="H44" s="64"/>
      <c r="I44" s="65"/>
      <c r="J44" s="65"/>
      <c r="K44" s="116"/>
    </row>
    <row r="45" spans="1:14" s="26" customFormat="1" ht="114.75" x14ac:dyDescent="0.2">
      <c r="A45" s="22" t="s">
        <v>209</v>
      </c>
      <c r="B45" s="58" t="s">
        <v>88</v>
      </c>
      <c r="C45" s="58" t="s">
        <v>226</v>
      </c>
      <c r="D45" s="59" t="s">
        <v>227</v>
      </c>
      <c r="E45" s="34" t="s">
        <v>42</v>
      </c>
      <c r="F45" s="71" t="s">
        <v>42</v>
      </c>
      <c r="G45" s="31" t="s">
        <v>238</v>
      </c>
      <c r="H45" s="72">
        <v>20</v>
      </c>
      <c r="I45" s="73">
        <v>1</v>
      </c>
      <c r="J45" s="122" t="s">
        <v>247</v>
      </c>
      <c r="K45" s="114" t="s">
        <v>245</v>
      </c>
    </row>
    <row r="46" spans="1:14" s="26" customFormat="1" ht="140.25" x14ac:dyDescent="0.2">
      <c r="A46" s="22" t="s">
        <v>209</v>
      </c>
      <c r="B46" s="58" t="s">
        <v>88</v>
      </c>
      <c r="C46" s="58" t="s">
        <v>231</v>
      </c>
      <c r="D46" s="59" t="s">
        <v>227</v>
      </c>
      <c r="E46" s="34" t="s">
        <v>42</v>
      </c>
      <c r="F46" s="71" t="s">
        <v>42</v>
      </c>
      <c r="G46" s="31" t="s">
        <v>238</v>
      </c>
      <c r="H46" s="72">
        <v>15</v>
      </c>
      <c r="I46" s="73">
        <v>1</v>
      </c>
      <c r="J46" s="122" t="s">
        <v>248</v>
      </c>
      <c r="K46" s="114" t="s">
        <v>246</v>
      </c>
    </row>
    <row r="47" spans="1:14" s="26" customFormat="1" ht="102" x14ac:dyDescent="0.2">
      <c r="A47" s="22" t="s">
        <v>209</v>
      </c>
      <c r="B47" s="58" t="s">
        <v>88</v>
      </c>
      <c r="C47" s="58" t="s">
        <v>232</v>
      </c>
      <c r="D47" s="59" t="s">
        <v>225</v>
      </c>
      <c r="E47" s="34" t="s">
        <v>42</v>
      </c>
      <c r="F47" s="71" t="s">
        <v>42</v>
      </c>
      <c r="G47" s="31" t="s">
        <v>238</v>
      </c>
      <c r="H47" s="72">
        <v>5</v>
      </c>
      <c r="I47" s="73">
        <v>1</v>
      </c>
      <c r="J47" s="122" t="s">
        <v>234</v>
      </c>
      <c r="K47" s="114" t="s">
        <v>249</v>
      </c>
    </row>
    <row r="48" spans="1:14" ht="17.25" customHeight="1" x14ac:dyDescent="0.2">
      <c r="A48" s="179" t="s">
        <v>156</v>
      </c>
      <c r="B48" s="179"/>
      <c r="C48" s="179"/>
      <c r="D48" s="179"/>
      <c r="E48" s="179"/>
      <c r="F48" s="179"/>
      <c r="G48" s="179"/>
      <c r="H48" s="66">
        <f>SUM(H45:H47)</f>
        <v>40</v>
      </c>
      <c r="I48" s="60"/>
      <c r="J48" s="154">
        <f>SUM(H48:I48)</f>
        <v>40</v>
      </c>
      <c r="K48" s="115"/>
    </row>
    <row r="49" spans="1:11" ht="16.5" customHeight="1" x14ac:dyDescent="0.2">
      <c r="A49" s="63"/>
      <c r="B49" s="63"/>
      <c r="C49" s="63"/>
      <c r="D49" s="63"/>
      <c r="E49" s="63"/>
      <c r="F49" s="63"/>
      <c r="G49" s="63"/>
      <c r="H49" s="64"/>
      <c r="I49" s="65"/>
      <c r="J49" s="65"/>
      <c r="K49" s="116"/>
    </row>
    <row r="50" spans="1:11" ht="20.25" customHeight="1" x14ac:dyDescent="0.2"/>
    <row r="51" spans="1:11" ht="20.100000000000001" customHeight="1" x14ac:dyDescent="0.2">
      <c r="F51" s="177" t="s">
        <v>318</v>
      </c>
      <c r="G51" s="177"/>
      <c r="H51" s="158">
        <v>60</v>
      </c>
      <c r="I51" s="159">
        <f>J42</f>
        <v>59</v>
      </c>
      <c r="J51" s="160">
        <f>I51/H51</f>
        <v>0.98333333333333328</v>
      </c>
    </row>
    <row r="52" spans="1:11" ht="20.100000000000001" customHeight="1" x14ac:dyDescent="0.2">
      <c r="F52" s="177" t="s">
        <v>319</v>
      </c>
      <c r="G52" s="177"/>
      <c r="H52" s="158">
        <v>40</v>
      </c>
      <c r="I52" s="159">
        <f>J48</f>
        <v>40</v>
      </c>
      <c r="J52" s="160">
        <f>I52/H52</f>
        <v>1</v>
      </c>
    </row>
    <row r="53" spans="1:11" ht="20.100000000000001" customHeight="1" x14ac:dyDescent="0.2">
      <c r="F53" s="178" t="s">
        <v>317</v>
      </c>
      <c r="G53" s="178"/>
      <c r="H53" s="161">
        <f>SUM(H51:H52)</f>
        <v>100</v>
      </c>
      <c r="I53" s="162">
        <f>SUM(I51:I52)</f>
        <v>99</v>
      </c>
      <c r="J53" s="163">
        <f>I53/H53</f>
        <v>0.99</v>
      </c>
    </row>
    <row r="54" spans="1:11" ht="20.25" customHeight="1" x14ac:dyDescent="0.2"/>
    <row r="55" spans="1:11" ht="20.25" customHeight="1" x14ac:dyDescent="0.2"/>
    <row r="56" spans="1:11" ht="20.25" customHeight="1" x14ac:dyDescent="0.2"/>
    <row r="57" spans="1:11" ht="20.25" customHeight="1" x14ac:dyDescent="0.2"/>
    <row r="58" spans="1:11" ht="20.25" customHeight="1" x14ac:dyDescent="0.2"/>
    <row r="59" spans="1:11" ht="20.25" customHeight="1" x14ac:dyDescent="0.2"/>
    <row r="60" spans="1:11" ht="20.25" customHeight="1" x14ac:dyDescent="0.2"/>
    <row r="61" spans="1:11" ht="20.25" customHeight="1" x14ac:dyDescent="0.2"/>
    <row r="62" spans="1:11" ht="20.25" customHeight="1" x14ac:dyDescent="0.2"/>
    <row r="63" spans="1:11" ht="20.25" customHeight="1" x14ac:dyDescent="0.2"/>
    <row r="64" spans="1:11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</sheetData>
  <mergeCells count="16">
    <mergeCell ref="F52:G52"/>
    <mergeCell ref="F53:G53"/>
    <mergeCell ref="A48:G48"/>
    <mergeCell ref="A1:K1"/>
    <mergeCell ref="A2:K2"/>
    <mergeCell ref="A4:K4"/>
    <mergeCell ref="A5:K5"/>
    <mergeCell ref="A7:K7"/>
    <mergeCell ref="A14:K14"/>
    <mergeCell ref="A42:G42"/>
    <mergeCell ref="A43:K43"/>
    <mergeCell ref="A8:K8"/>
    <mergeCell ref="A9:K9"/>
    <mergeCell ref="A10:K10"/>
    <mergeCell ref="A11:K11"/>
    <mergeCell ref="F51:G51"/>
  </mergeCells>
  <printOptions horizontalCentered="1"/>
  <pageMargins left="0" right="0" top="0.78740157480314965" bottom="0.39370078740157483" header="0.19685039370078741" footer="0.19685039370078741"/>
  <pageSetup paperSize="9" scale="85" fitToHeight="2" orientation="landscape" r:id="rId1"/>
  <headerFooter alignWithMargins="0">
    <oddFooter>Pagina &amp;P di &amp;N</oddFooter>
  </headerFooter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4"/>
  <sheetViews>
    <sheetView topLeftCell="A10" zoomScaleNormal="100" workbookViewId="0">
      <selection activeCell="A9" sqref="A9"/>
    </sheetView>
  </sheetViews>
  <sheetFormatPr defaultColWidth="9.140625" defaultRowHeight="12.75" x14ac:dyDescent="0.2"/>
  <cols>
    <col min="1" max="1" width="9.140625" style="3" customWidth="1"/>
    <col min="2" max="2" width="17.140625" style="3" customWidth="1"/>
    <col min="3" max="3" width="27" style="3" customWidth="1"/>
    <col min="4" max="4" width="18.85546875" style="3" customWidth="1"/>
    <col min="5" max="5" width="17.140625" style="3" customWidth="1"/>
    <col min="6" max="6" width="21.140625" style="3" customWidth="1"/>
    <col min="7" max="7" width="22.28515625" style="91" bestFit="1" customWidth="1"/>
    <col min="8" max="8" width="7.28515625" style="3" customWidth="1"/>
    <col min="9" max="9" width="7.7109375" style="3" bestFit="1" customWidth="1"/>
    <col min="10" max="10" width="9.140625" style="3" bestFit="1" customWidth="1"/>
    <col min="11" max="11" width="29.42578125" style="3" customWidth="1"/>
    <col min="12" max="16384" width="9.140625" style="3"/>
  </cols>
  <sheetData>
    <row r="1" spans="1:11" s="11" customFormat="1" ht="27" x14ac:dyDescent="0.3">
      <c r="A1" s="180" t="s">
        <v>91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s="11" customFormat="1" ht="22.5" x14ac:dyDescent="0.3">
      <c r="A2" s="181" t="s">
        <v>67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s="11" customFormat="1" ht="22.5" x14ac:dyDescent="0.3">
      <c r="A3" s="77"/>
      <c r="B3" s="77"/>
      <c r="C3" s="77"/>
      <c r="D3" s="13"/>
      <c r="E3" s="77"/>
      <c r="F3" s="14"/>
      <c r="G3" s="81"/>
      <c r="H3" s="14"/>
      <c r="I3" s="14"/>
      <c r="J3" s="14"/>
      <c r="K3" s="14"/>
    </row>
    <row r="4" spans="1:11" s="11" customFormat="1" ht="22.5" x14ac:dyDescent="0.3">
      <c r="A4" s="182" t="s">
        <v>188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s="11" customFormat="1" ht="27" x14ac:dyDescent="0.3">
      <c r="A5" s="180" t="s">
        <v>207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s="11" customFormat="1" ht="24" customHeight="1" x14ac:dyDescent="0.3">
      <c r="A6" s="79"/>
      <c r="B6" s="79"/>
      <c r="C6" s="79"/>
      <c r="D6" s="16"/>
      <c r="E6" s="79"/>
      <c r="F6" s="17"/>
      <c r="G6" s="82"/>
      <c r="H6" s="17"/>
      <c r="I6" s="17"/>
      <c r="J6" s="17"/>
      <c r="K6" s="17"/>
    </row>
    <row r="7" spans="1:11" customFormat="1" ht="19.5" x14ac:dyDescent="0.25">
      <c r="A7" s="184" t="s">
        <v>320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</row>
    <row r="8" spans="1:11" customFormat="1" ht="29.25" customHeight="1" x14ac:dyDescent="0.25">
      <c r="A8" s="184" t="s">
        <v>321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</row>
    <row r="9" spans="1:11" customFormat="1" ht="11.25" customHeight="1" x14ac:dyDescent="0.25">
      <c r="A9" s="78"/>
      <c r="B9" s="78"/>
      <c r="C9" s="78"/>
      <c r="D9" s="78"/>
      <c r="E9" s="78"/>
      <c r="F9" s="78"/>
      <c r="G9" s="83"/>
      <c r="H9" s="78"/>
      <c r="I9" s="78"/>
      <c r="J9" s="78"/>
      <c r="K9" s="78"/>
    </row>
    <row r="10" spans="1:11" s="19" customFormat="1" ht="22.5" customHeight="1" x14ac:dyDescent="0.2">
      <c r="A10" s="191" t="s">
        <v>193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</row>
    <row r="11" spans="1:11" s="19" customFormat="1" ht="21" customHeight="1" x14ac:dyDescent="0.2">
      <c r="A11" s="191" t="s">
        <v>311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</row>
    <row r="12" spans="1:11" s="19" customFormat="1" ht="24" customHeight="1" x14ac:dyDescent="0.2">
      <c r="A12" s="191" t="s">
        <v>313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</row>
    <row r="13" spans="1:11" customFormat="1" ht="18" x14ac:dyDescent="0.25">
      <c r="A13" s="189" t="s">
        <v>69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s="19" customFormat="1" ht="34.5" customHeight="1" x14ac:dyDescent="0.2">
      <c r="A14" s="18" t="s">
        <v>68</v>
      </c>
      <c r="B14" s="18" t="s">
        <v>45</v>
      </c>
      <c r="C14" s="18" t="s">
        <v>90</v>
      </c>
      <c r="D14" s="18" t="s">
        <v>108</v>
      </c>
      <c r="E14" s="18" t="s">
        <v>76</v>
      </c>
      <c r="F14" s="18" t="s">
        <v>47</v>
      </c>
      <c r="G14" s="18" t="s">
        <v>208</v>
      </c>
      <c r="H14" s="18" t="s">
        <v>44</v>
      </c>
      <c r="I14" s="18" t="s">
        <v>46</v>
      </c>
      <c r="J14" s="18" t="s">
        <v>43</v>
      </c>
      <c r="K14" s="18" t="s">
        <v>40</v>
      </c>
    </row>
    <row r="15" spans="1:11" s="19" customFormat="1" ht="23.25" customHeight="1" x14ac:dyDescent="0.2">
      <c r="A15" s="192" t="s">
        <v>150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s="87" customFormat="1" ht="25.5" x14ac:dyDescent="0.2">
      <c r="A16" s="88">
        <v>311</v>
      </c>
      <c r="B16" s="100" t="s">
        <v>48</v>
      </c>
      <c r="C16" s="100" t="s">
        <v>23</v>
      </c>
      <c r="D16" s="100" t="s">
        <v>92</v>
      </c>
      <c r="E16" s="100" t="s">
        <v>11</v>
      </c>
      <c r="F16" s="56" t="s">
        <v>196</v>
      </c>
      <c r="G16" s="153" t="s">
        <v>303</v>
      </c>
      <c r="H16" s="100">
        <v>1</v>
      </c>
      <c r="I16" s="100">
        <v>1</v>
      </c>
      <c r="J16" s="100">
        <v>1</v>
      </c>
      <c r="K16" s="100"/>
    </row>
    <row r="17" spans="1:11" s="89" customFormat="1" ht="25.5" x14ac:dyDescent="0.2">
      <c r="A17" s="88">
        <v>311</v>
      </c>
      <c r="B17" s="100" t="s">
        <v>48</v>
      </c>
      <c r="C17" s="100" t="s">
        <v>22</v>
      </c>
      <c r="D17" s="100" t="s">
        <v>93</v>
      </c>
      <c r="E17" s="100" t="s">
        <v>21</v>
      </c>
      <c r="F17" s="56" t="s">
        <v>122</v>
      </c>
      <c r="G17" s="153" t="s">
        <v>304</v>
      </c>
      <c r="H17" s="145">
        <v>1</v>
      </c>
      <c r="I17" s="145">
        <v>1</v>
      </c>
      <c r="J17" s="145">
        <v>1</v>
      </c>
      <c r="K17" s="145"/>
    </row>
    <row r="18" spans="1:11" s="89" customFormat="1" ht="38.25" x14ac:dyDescent="0.2">
      <c r="A18" s="88">
        <v>311</v>
      </c>
      <c r="B18" s="86" t="s">
        <v>48</v>
      </c>
      <c r="C18" s="86" t="s">
        <v>12</v>
      </c>
      <c r="D18" s="86" t="s">
        <v>214</v>
      </c>
      <c r="E18" s="86" t="s">
        <v>13</v>
      </c>
      <c r="F18" s="86" t="s">
        <v>123</v>
      </c>
      <c r="G18" s="152" t="s">
        <v>302</v>
      </c>
      <c r="H18" s="137">
        <v>7</v>
      </c>
      <c r="I18" s="137">
        <v>7</v>
      </c>
      <c r="J18" s="137">
        <v>7</v>
      </c>
      <c r="K18" s="147"/>
    </row>
    <row r="19" spans="1:11" s="89" customFormat="1" ht="51" x14ac:dyDescent="0.2">
      <c r="A19" s="88">
        <v>311</v>
      </c>
      <c r="B19" s="86" t="s">
        <v>48</v>
      </c>
      <c r="C19" s="100" t="s">
        <v>213</v>
      </c>
      <c r="D19" s="86" t="s">
        <v>93</v>
      </c>
      <c r="E19" s="86" t="s">
        <v>16</v>
      </c>
      <c r="F19" s="86" t="s">
        <v>42</v>
      </c>
      <c r="G19" s="137" t="s">
        <v>286</v>
      </c>
      <c r="H19" s="137">
        <v>1</v>
      </c>
      <c r="I19" s="137">
        <v>1</v>
      </c>
      <c r="J19" s="137">
        <v>1</v>
      </c>
      <c r="K19" s="149"/>
    </row>
    <row r="20" spans="1:11" s="89" customFormat="1" ht="38.25" x14ac:dyDescent="0.2">
      <c r="A20" s="88">
        <v>311</v>
      </c>
      <c r="B20" s="86" t="s">
        <v>48</v>
      </c>
      <c r="C20" s="86" t="s">
        <v>3</v>
      </c>
      <c r="D20" s="86" t="s">
        <v>93</v>
      </c>
      <c r="E20" s="86" t="s">
        <v>7</v>
      </c>
      <c r="F20" s="56" t="s">
        <v>121</v>
      </c>
      <c r="G20" s="150" t="s">
        <v>288</v>
      </c>
      <c r="H20" s="145">
        <v>1</v>
      </c>
      <c r="I20" s="145">
        <v>1</v>
      </c>
      <c r="J20" s="145">
        <v>1</v>
      </c>
      <c r="K20" s="145" t="s">
        <v>287</v>
      </c>
    </row>
    <row r="21" spans="1:11" s="89" customFormat="1" ht="89.25" x14ac:dyDescent="0.2">
      <c r="A21" s="88">
        <v>311</v>
      </c>
      <c r="B21" s="86" t="s">
        <v>48</v>
      </c>
      <c r="C21" s="86" t="s">
        <v>5</v>
      </c>
      <c r="D21" s="86" t="s">
        <v>93</v>
      </c>
      <c r="E21" s="86" t="s">
        <v>6</v>
      </c>
      <c r="F21" s="56" t="s">
        <v>121</v>
      </c>
      <c r="G21" s="150" t="s">
        <v>290</v>
      </c>
      <c r="H21" s="137">
        <v>1</v>
      </c>
      <c r="I21" s="137">
        <v>1</v>
      </c>
      <c r="J21" s="137">
        <v>1</v>
      </c>
      <c r="K21" s="145" t="s">
        <v>289</v>
      </c>
    </row>
    <row r="22" spans="1:11" s="89" customFormat="1" ht="89.25" x14ac:dyDescent="0.2">
      <c r="A22" s="88">
        <v>311</v>
      </c>
      <c r="B22" s="100" t="s">
        <v>48</v>
      </c>
      <c r="C22" s="100" t="s">
        <v>41</v>
      </c>
      <c r="D22" s="100" t="s">
        <v>93</v>
      </c>
      <c r="E22" s="100" t="s">
        <v>125</v>
      </c>
      <c r="F22" s="100" t="s">
        <v>197</v>
      </c>
      <c r="G22" s="145">
        <v>3</v>
      </c>
      <c r="H22" s="145">
        <v>1</v>
      </c>
      <c r="I22" s="145">
        <v>1</v>
      </c>
      <c r="J22" s="145">
        <v>1</v>
      </c>
      <c r="K22" s="145" t="s">
        <v>305</v>
      </c>
    </row>
    <row r="23" spans="1:11" s="89" customFormat="1" ht="38.25" x14ac:dyDescent="0.2">
      <c r="A23" s="88">
        <v>311</v>
      </c>
      <c r="B23" s="86" t="s">
        <v>48</v>
      </c>
      <c r="C23" s="86" t="s">
        <v>54</v>
      </c>
      <c r="D23" s="86" t="s">
        <v>93</v>
      </c>
      <c r="E23" s="86" t="s">
        <v>33</v>
      </c>
      <c r="F23" s="86" t="s">
        <v>120</v>
      </c>
      <c r="G23" s="137" t="s">
        <v>291</v>
      </c>
      <c r="H23" s="137">
        <v>1</v>
      </c>
      <c r="I23" s="137">
        <v>1</v>
      </c>
      <c r="J23" s="137">
        <v>1</v>
      </c>
      <c r="K23" s="137"/>
    </row>
    <row r="24" spans="1:11" s="89" customFormat="1" ht="51" x14ac:dyDescent="0.2">
      <c r="A24" s="88">
        <v>311</v>
      </c>
      <c r="B24" s="100" t="s">
        <v>48</v>
      </c>
      <c r="C24" s="100" t="s">
        <v>55</v>
      </c>
      <c r="D24" s="100" t="s">
        <v>93</v>
      </c>
      <c r="E24" s="100" t="s">
        <v>34</v>
      </c>
      <c r="F24" s="100" t="s">
        <v>199</v>
      </c>
      <c r="G24" s="145">
        <v>8681</v>
      </c>
      <c r="H24" s="145">
        <v>1</v>
      </c>
      <c r="I24" s="145">
        <v>1</v>
      </c>
      <c r="J24" s="145">
        <v>1</v>
      </c>
      <c r="K24" s="145" t="s">
        <v>306</v>
      </c>
    </row>
    <row r="25" spans="1:11" s="89" customFormat="1" ht="51" x14ac:dyDescent="0.2">
      <c r="A25" s="88">
        <v>311</v>
      </c>
      <c r="B25" s="100" t="s">
        <v>48</v>
      </c>
      <c r="C25" s="100" t="s">
        <v>73</v>
      </c>
      <c r="D25" s="100" t="s">
        <v>93</v>
      </c>
      <c r="E25" s="100" t="s">
        <v>74</v>
      </c>
      <c r="F25" s="100" t="s">
        <v>127</v>
      </c>
      <c r="G25" s="145"/>
      <c r="H25" s="145">
        <v>1</v>
      </c>
      <c r="I25" s="145">
        <v>1</v>
      </c>
      <c r="J25" s="145">
        <v>1</v>
      </c>
      <c r="K25" s="145" t="s">
        <v>292</v>
      </c>
    </row>
    <row r="26" spans="1:11" s="89" customFormat="1" ht="25.5" x14ac:dyDescent="0.2">
      <c r="A26" s="88">
        <v>311</v>
      </c>
      <c r="B26" s="100" t="s">
        <v>48</v>
      </c>
      <c r="C26" s="100" t="s">
        <v>56</v>
      </c>
      <c r="D26" s="100" t="s">
        <v>93</v>
      </c>
      <c r="E26" s="100" t="s">
        <v>34</v>
      </c>
      <c r="F26" s="100" t="s">
        <v>200</v>
      </c>
      <c r="G26" s="145">
        <v>9570</v>
      </c>
      <c r="H26" s="145">
        <v>1</v>
      </c>
      <c r="I26" s="145">
        <v>1</v>
      </c>
      <c r="J26" s="145">
        <v>1</v>
      </c>
      <c r="K26" s="145"/>
    </row>
    <row r="27" spans="1:11" s="89" customFormat="1" ht="25.5" x14ac:dyDescent="0.2">
      <c r="A27" s="88">
        <v>311</v>
      </c>
      <c r="B27" s="100" t="s">
        <v>48</v>
      </c>
      <c r="C27" s="100" t="s">
        <v>57</v>
      </c>
      <c r="D27" s="100" t="s">
        <v>93</v>
      </c>
      <c r="E27" s="100" t="s">
        <v>35</v>
      </c>
      <c r="F27" s="100" t="s">
        <v>179</v>
      </c>
      <c r="G27" s="100">
        <f>32+22+12+15</f>
        <v>81</v>
      </c>
      <c r="H27" s="100">
        <v>1</v>
      </c>
      <c r="I27" s="100">
        <v>1</v>
      </c>
      <c r="J27" s="100">
        <v>1</v>
      </c>
      <c r="K27" s="100" t="s">
        <v>307</v>
      </c>
    </row>
    <row r="28" spans="1:11" s="89" customFormat="1" ht="51" x14ac:dyDescent="0.2">
      <c r="A28" s="88">
        <v>311</v>
      </c>
      <c r="B28" s="100" t="s">
        <v>48</v>
      </c>
      <c r="C28" s="100" t="s">
        <v>58</v>
      </c>
      <c r="D28" s="100" t="s">
        <v>93</v>
      </c>
      <c r="E28" s="100" t="s">
        <v>36</v>
      </c>
      <c r="F28" s="100" t="s">
        <v>201</v>
      </c>
      <c r="G28" s="145">
        <v>11784</v>
      </c>
      <c r="H28" s="145">
        <v>1</v>
      </c>
      <c r="I28" s="145">
        <v>1</v>
      </c>
      <c r="J28" s="145">
        <v>1</v>
      </c>
      <c r="K28" s="145" t="s">
        <v>198</v>
      </c>
    </row>
    <row r="29" spans="1:11" s="89" customFormat="1" ht="51" x14ac:dyDescent="0.2">
      <c r="A29" s="88">
        <v>311</v>
      </c>
      <c r="B29" s="86" t="s">
        <v>48</v>
      </c>
      <c r="C29" s="86" t="s">
        <v>60</v>
      </c>
      <c r="D29" s="86" t="s">
        <v>93</v>
      </c>
      <c r="E29" s="86" t="s">
        <v>7</v>
      </c>
      <c r="F29" s="86" t="s">
        <v>160</v>
      </c>
      <c r="G29" s="148">
        <v>2</v>
      </c>
      <c r="H29" s="137">
        <v>1</v>
      </c>
      <c r="I29" s="137">
        <v>1</v>
      </c>
      <c r="J29" s="137">
        <v>1</v>
      </c>
      <c r="K29" s="145" t="s">
        <v>293</v>
      </c>
    </row>
    <row r="30" spans="1:11" s="89" customFormat="1" ht="38.25" x14ac:dyDescent="0.2">
      <c r="A30" s="88">
        <v>311</v>
      </c>
      <c r="B30" s="86" t="s">
        <v>48</v>
      </c>
      <c r="C30" s="86" t="s">
        <v>63</v>
      </c>
      <c r="D30" s="86" t="s">
        <v>214</v>
      </c>
      <c r="E30" s="86" t="s">
        <v>37</v>
      </c>
      <c r="F30" s="86" t="s">
        <v>124</v>
      </c>
      <c r="G30" s="146">
        <v>1</v>
      </c>
      <c r="H30" s="137">
        <v>1</v>
      </c>
      <c r="I30" s="137">
        <v>1</v>
      </c>
      <c r="J30" s="137">
        <v>1</v>
      </c>
      <c r="K30" s="137" t="s">
        <v>294</v>
      </c>
    </row>
    <row r="31" spans="1:11" s="89" customFormat="1" ht="102" x14ac:dyDescent="0.2">
      <c r="A31" s="88">
        <v>311</v>
      </c>
      <c r="B31" s="86" t="s">
        <v>48</v>
      </c>
      <c r="C31" s="86" t="s">
        <v>50</v>
      </c>
      <c r="D31" s="86" t="s">
        <v>93</v>
      </c>
      <c r="E31" s="86" t="s">
        <v>51</v>
      </c>
      <c r="F31" s="86" t="s">
        <v>180</v>
      </c>
      <c r="G31" s="137">
        <v>0</v>
      </c>
      <c r="H31" s="137">
        <v>1</v>
      </c>
      <c r="I31" s="137">
        <v>1</v>
      </c>
      <c r="J31" s="137">
        <v>1</v>
      </c>
      <c r="K31" s="145" t="s">
        <v>295</v>
      </c>
    </row>
    <row r="32" spans="1:11" s="89" customFormat="1" ht="25.5" x14ac:dyDescent="0.2">
      <c r="A32" s="88">
        <v>311</v>
      </c>
      <c r="B32" s="86" t="s">
        <v>48</v>
      </c>
      <c r="C32" s="86" t="s">
        <v>52</v>
      </c>
      <c r="D32" s="86" t="s">
        <v>214</v>
      </c>
      <c r="E32" s="86" t="s">
        <v>38</v>
      </c>
      <c r="F32" s="86" t="s">
        <v>42</v>
      </c>
      <c r="G32" s="137">
        <v>17</v>
      </c>
      <c r="H32" s="137">
        <v>1</v>
      </c>
      <c r="I32" s="137">
        <v>1</v>
      </c>
      <c r="J32" s="137">
        <v>1</v>
      </c>
      <c r="K32" s="137"/>
    </row>
    <row r="33" spans="1:11" s="87" customFormat="1" ht="25.5" x14ac:dyDescent="0.2">
      <c r="A33" s="88">
        <v>311</v>
      </c>
      <c r="B33" s="100" t="s">
        <v>48</v>
      </c>
      <c r="C33" s="100" t="s">
        <v>71</v>
      </c>
      <c r="D33" s="100" t="s">
        <v>92</v>
      </c>
      <c r="E33" s="100" t="s">
        <v>53</v>
      </c>
      <c r="F33" s="100" t="s">
        <v>42</v>
      </c>
      <c r="G33" s="100">
        <v>7553</v>
      </c>
      <c r="H33" s="100">
        <v>1</v>
      </c>
      <c r="I33" s="100">
        <v>1</v>
      </c>
      <c r="J33" s="100">
        <v>1</v>
      </c>
      <c r="K33" s="100"/>
    </row>
    <row r="34" spans="1:11" s="87" customFormat="1" ht="25.5" x14ac:dyDescent="0.2">
      <c r="A34" s="88">
        <v>311</v>
      </c>
      <c r="B34" s="100" t="s">
        <v>48</v>
      </c>
      <c r="C34" s="100" t="s">
        <v>72</v>
      </c>
      <c r="D34" s="100" t="s">
        <v>92</v>
      </c>
      <c r="E34" s="100" t="s">
        <v>53</v>
      </c>
      <c r="F34" s="100" t="s">
        <v>42</v>
      </c>
      <c r="G34" s="100">
        <v>55640</v>
      </c>
      <c r="H34" s="100">
        <v>1</v>
      </c>
      <c r="I34" s="100">
        <v>1</v>
      </c>
      <c r="J34" s="100">
        <v>1</v>
      </c>
      <c r="K34" s="100"/>
    </row>
    <row r="35" spans="1:11" s="89" customFormat="1" ht="25.5" x14ac:dyDescent="0.2">
      <c r="A35" s="88">
        <v>311</v>
      </c>
      <c r="B35" s="86" t="s">
        <v>48</v>
      </c>
      <c r="C35" s="86" t="s">
        <v>119</v>
      </c>
      <c r="D35" s="86" t="s">
        <v>214</v>
      </c>
      <c r="E35" s="86" t="s">
        <v>19</v>
      </c>
      <c r="F35" s="86" t="s">
        <v>42</v>
      </c>
      <c r="G35" s="137" t="s">
        <v>298</v>
      </c>
      <c r="H35" s="137">
        <v>6</v>
      </c>
      <c r="I35" s="137">
        <v>6</v>
      </c>
      <c r="J35" s="137">
        <v>6</v>
      </c>
      <c r="K35" s="137"/>
    </row>
    <row r="36" spans="1:11" s="89" customFormat="1" ht="38.25" x14ac:dyDescent="0.2">
      <c r="A36" s="88">
        <v>311</v>
      </c>
      <c r="B36" s="86" t="s">
        <v>48</v>
      </c>
      <c r="C36" s="86" t="s">
        <v>39</v>
      </c>
      <c r="D36" s="86" t="s">
        <v>214</v>
      </c>
      <c r="E36" s="86" t="s">
        <v>128</v>
      </c>
      <c r="F36" s="86" t="s">
        <v>126</v>
      </c>
      <c r="G36" s="146" t="s">
        <v>297</v>
      </c>
      <c r="H36" s="137">
        <v>1</v>
      </c>
      <c r="I36" s="137">
        <v>1</v>
      </c>
      <c r="J36" s="137">
        <v>1</v>
      </c>
      <c r="K36" s="137"/>
    </row>
    <row r="37" spans="1:11" s="89" customFormat="1" ht="38.25" x14ac:dyDescent="0.2">
      <c r="A37" s="88">
        <v>311</v>
      </c>
      <c r="B37" s="86" t="s">
        <v>48</v>
      </c>
      <c r="C37" s="86" t="s">
        <v>66</v>
      </c>
      <c r="D37" s="86" t="s">
        <v>93</v>
      </c>
      <c r="E37" s="86" t="s">
        <v>178</v>
      </c>
      <c r="F37" s="86" t="s">
        <v>42</v>
      </c>
      <c r="G37" s="137" t="s">
        <v>296</v>
      </c>
      <c r="H37" s="137">
        <v>1</v>
      </c>
      <c r="I37" s="137">
        <v>1</v>
      </c>
      <c r="J37" s="137">
        <v>1</v>
      </c>
      <c r="K37" s="137"/>
    </row>
    <row r="38" spans="1:11" s="89" customFormat="1" ht="25.5" x14ac:dyDescent="0.2">
      <c r="A38" s="88">
        <v>311</v>
      </c>
      <c r="B38" s="86" t="s">
        <v>48</v>
      </c>
      <c r="C38" s="86" t="s">
        <v>141</v>
      </c>
      <c r="D38" s="86" t="s">
        <v>93</v>
      </c>
      <c r="E38" s="86" t="s">
        <v>142</v>
      </c>
      <c r="F38" s="86" t="s">
        <v>42</v>
      </c>
      <c r="G38" s="137" t="s">
        <v>299</v>
      </c>
      <c r="H38" s="137">
        <v>1</v>
      </c>
      <c r="I38" s="137">
        <v>1</v>
      </c>
      <c r="J38" s="137">
        <v>1</v>
      </c>
      <c r="K38" s="137"/>
    </row>
    <row r="39" spans="1:11" s="89" customFormat="1" ht="25.5" x14ac:dyDescent="0.2">
      <c r="A39" s="88">
        <v>311</v>
      </c>
      <c r="B39" s="86" t="s">
        <v>48</v>
      </c>
      <c r="C39" s="86" t="s">
        <v>144</v>
      </c>
      <c r="D39" s="86" t="s">
        <v>214</v>
      </c>
      <c r="E39" s="86" t="s">
        <v>145</v>
      </c>
      <c r="F39" s="86" t="s">
        <v>146</v>
      </c>
      <c r="G39" s="137">
        <v>97</v>
      </c>
      <c r="H39" s="137">
        <v>5</v>
      </c>
      <c r="I39" s="137">
        <v>5</v>
      </c>
      <c r="J39" s="137">
        <v>5</v>
      </c>
      <c r="K39" s="85"/>
    </row>
    <row r="40" spans="1:11" s="87" customFormat="1" ht="25.5" x14ac:dyDescent="0.2">
      <c r="A40" s="88">
        <v>311</v>
      </c>
      <c r="B40" s="100" t="s">
        <v>48</v>
      </c>
      <c r="C40" s="100" t="s">
        <v>14</v>
      </c>
      <c r="D40" s="100" t="s">
        <v>92</v>
      </c>
      <c r="E40" s="100" t="s">
        <v>15</v>
      </c>
      <c r="F40" s="100" t="s">
        <v>42</v>
      </c>
      <c r="G40" s="100">
        <v>99</v>
      </c>
      <c r="H40" s="100">
        <v>10</v>
      </c>
      <c r="I40" s="100">
        <v>10</v>
      </c>
      <c r="J40" s="100">
        <v>10</v>
      </c>
      <c r="K40" s="100" t="s">
        <v>308</v>
      </c>
    </row>
    <row r="41" spans="1:11" s="87" customFormat="1" ht="25.5" x14ac:dyDescent="0.2">
      <c r="A41" s="84">
        <v>311</v>
      </c>
      <c r="B41" s="85" t="s">
        <v>48</v>
      </c>
      <c r="C41" s="85" t="s">
        <v>143</v>
      </c>
      <c r="D41" s="86" t="s">
        <v>92</v>
      </c>
      <c r="E41" s="85" t="s">
        <v>42</v>
      </c>
      <c r="F41" s="85" t="s">
        <v>42</v>
      </c>
      <c r="G41" s="151" t="s">
        <v>300</v>
      </c>
      <c r="H41" s="85">
        <v>10</v>
      </c>
      <c r="I41" s="85">
        <v>10</v>
      </c>
      <c r="J41" s="85">
        <v>10</v>
      </c>
      <c r="K41" s="85"/>
    </row>
    <row r="42" spans="1:11" s="89" customFormat="1" ht="38.25" x14ac:dyDescent="0.2">
      <c r="A42" s="88">
        <v>311</v>
      </c>
      <c r="B42" s="86" t="s">
        <v>48</v>
      </c>
      <c r="C42" s="86" t="s">
        <v>168</v>
      </c>
      <c r="D42" s="86" t="s">
        <v>214</v>
      </c>
      <c r="E42" s="86" t="s">
        <v>13</v>
      </c>
      <c r="F42" s="86" t="s">
        <v>185</v>
      </c>
      <c r="G42" s="137">
        <v>5</v>
      </c>
      <c r="H42" s="137">
        <v>1</v>
      </c>
      <c r="I42" s="137">
        <v>1</v>
      </c>
      <c r="J42" s="137">
        <v>1</v>
      </c>
      <c r="K42" s="137" t="s">
        <v>285</v>
      </c>
    </row>
    <row r="43" spans="1:11" customFormat="1" ht="16.5" customHeight="1" x14ac:dyDescent="0.2">
      <c r="A43" s="179" t="s">
        <v>149</v>
      </c>
      <c r="B43" s="179"/>
      <c r="C43" s="179"/>
      <c r="D43" s="179"/>
      <c r="E43" s="179"/>
      <c r="F43" s="179"/>
      <c r="G43" s="179"/>
      <c r="H43" s="61">
        <f>SUM(H16:H42)</f>
        <v>60</v>
      </c>
      <c r="I43" s="61">
        <f>SUM(I16:I42)</f>
        <v>60</v>
      </c>
      <c r="J43" s="61">
        <f>SUM(J16:J42)</f>
        <v>60</v>
      </c>
      <c r="K43" s="4"/>
    </row>
    <row r="44" spans="1:11" customFormat="1" ht="16.5" customHeight="1" x14ac:dyDescent="0.2">
      <c r="A44" s="186" t="s">
        <v>151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8"/>
    </row>
    <row r="45" spans="1:11" customFormat="1" x14ac:dyDescent="0.2">
      <c r="C45" t="s">
        <v>49</v>
      </c>
      <c r="G45" s="1"/>
    </row>
    <row r="46" spans="1:11" customFormat="1" ht="51" x14ac:dyDescent="0.2">
      <c r="A46" s="7" t="s">
        <v>210</v>
      </c>
      <c r="B46" s="5" t="s">
        <v>70</v>
      </c>
      <c r="C46" s="5" t="s">
        <v>202</v>
      </c>
      <c r="D46" s="62" t="s">
        <v>92</v>
      </c>
      <c r="E46" s="55" t="s">
        <v>42</v>
      </c>
      <c r="F46" s="104" t="s">
        <v>42</v>
      </c>
      <c r="G46" s="118" t="s">
        <v>238</v>
      </c>
      <c r="H46" s="104">
        <v>15</v>
      </c>
      <c r="I46" s="104">
        <v>15</v>
      </c>
      <c r="J46" s="104">
        <v>15</v>
      </c>
      <c r="K46" s="55" t="s">
        <v>309</v>
      </c>
    </row>
    <row r="47" spans="1:11" customFormat="1" ht="25.5" x14ac:dyDescent="0.2">
      <c r="A47" s="102" t="s">
        <v>210</v>
      </c>
      <c r="B47" s="5" t="s">
        <v>70</v>
      </c>
      <c r="C47" s="5" t="s">
        <v>152</v>
      </c>
      <c r="D47" s="62" t="s">
        <v>93</v>
      </c>
      <c r="E47" s="55" t="s">
        <v>153</v>
      </c>
      <c r="F47" s="104" t="s">
        <v>154</v>
      </c>
      <c r="G47" s="118" t="s">
        <v>315</v>
      </c>
      <c r="H47" s="104">
        <v>10</v>
      </c>
      <c r="I47" s="104">
        <v>10</v>
      </c>
      <c r="J47" s="104">
        <v>10</v>
      </c>
      <c r="K47" s="55"/>
    </row>
    <row r="48" spans="1:11" customFormat="1" ht="153" x14ac:dyDescent="0.2">
      <c r="A48" s="102" t="s">
        <v>210</v>
      </c>
      <c r="B48" s="101" t="s">
        <v>70</v>
      </c>
      <c r="C48" s="101" t="s">
        <v>229</v>
      </c>
      <c r="D48" s="90" t="s">
        <v>214</v>
      </c>
      <c r="E48" s="55" t="s">
        <v>42</v>
      </c>
      <c r="F48" s="104" t="s">
        <v>42</v>
      </c>
      <c r="G48" s="117"/>
      <c r="H48" s="100">
        <v>15</v>
      </c>
      <c r="I48" s="100">
        <v>15</v>
      </c>
      <c r="J48" s="100">
        <v>15</v>
      </c>
      <c r="K48" s="56" t="s">
        <v>301</v>
      </c>
    </row>
    <row r="49" spans="1:11" customFormat="1" x14ac:dyDescent="0.2">
      <c r="A49" s="179" t="s">
        <v>156</v>
      </c>
      <c r="B49" s="179"/>
      <c r="C49" s="179"/>
      <c r="D49" s="179"/>
      <c r="E49" s="179"/>
      <c r="F49" s="179"/>
      <c r="G49" s="179"/>
      <c r="H49" s="67">
        <f>SUM(H46:H48)</f>
        <v>40</v>
      </c>
      <c r="I49" s="67">
        <f>SUM(I46:I48)</f>
        <v>40</v>
      </c>
      <c r="J49" s="67">
        <f>SUM(J46:J48)</f>
        <v>40</v>
      </c>
      <c r="K49" s="2"/>
    </row>
    <row r="50" spans="1:11" customFormat="1" x14ac:dyDescent="0.2">
      <c r="G50" s="1"/>
    </row>
    <row r="52" spans="1:11" ht="20.100000000000001" customHeight="1" x14ac:dyDescent="0.2">
      <c r="F52" s="177" t="s">
        <v>318</v>
      </c>
      <c r="G52" s="177"/>
      <c r="H52" s="158">
        <v>60</v>
      </c>
      <c r="I52" s="159">
        <f>J43</f>
        <v>60</v>
      </c>
      <c r="J52" s="160">
        <f>I52/H52</f>
        <v>1</v>
      </c>
    </row>
    <row r="53" spans="1:11" ht="20.100000000000001" customHeight="1" x14ac:dyDescent="0.2">
      <c r="F53" s="177" t="s">
        <v>319</v>
      </c>
      <c r="G53" s="177"/>
      <c r="H53" s="158">
        <v>40</v>
      </c>
      <c r="I53" s="159">
        <f>J49</f>
        <v>40</v>
      </c>
      <c r="J53" s="160">
        <f>I53/H53</f>
        <v>1</v>
      </c>
    </row>
    <row r="54" spans="1:11" ht="20.100000000000001" customHeight="1" x14ac:dyDescent="0.2">
      <c r="F54" s="178" t="s">
        <v>317</v>
      </c>
      <c r="G54" s="178"/>
      <c r="H54" s="161">
        <f>SUM(H52:H53)</f>
        <v>100</v>
      </c>
      <c r="I54" s="162">
        <f>SUM(I52:I53)</f>
        <v>100</v>
      </c>
      <c r="J54" s="163">
        <f>I54/H54</f>
        <v>1</v>
      </c>
    </row>
  </sheetData>
  <mergeCells count="17">
    <mergeCell ref="F52:G52"/>
    <mergeCell ref="F53:G53"/>
    <mergeCell ref="F54:G54"/>
    <mergeCell ref="A44:K44"/>
    <mergeCell ref="A49:G49"/>
    <mergeCell ref="A43:G43"/>
    <mergeCell ref="A8:K8"/>
    <mergeCell ref="A1:K1"/>
    <mergeCell ref="A2:K2"/>
    <mergeCell ref="A4:K4"/>
    <mergeCell ref="A5:K5"/>
    <mergeCell ref="A7:K7"/>
    <mergeCell ref="A10:K10"/>
    <mergeCell ref="A11:K11"/>
    <mergeCell ref="A12:K12"/>
    <mergeCell ref="A13:K13"/>
    <mergeCell ref="A15:K15"/>
  </mergeCells>
  <printOptions horizontalCentered="1"/>
  <pageMargins left="0" right="0" top="0.59055118110236227" bottom="0.39370078740157483" header="0.19685039370078741" footer="0.19685039370078741"/>
  <pageSetup paperSize="9" scale="85" fitToHeight="2" orientation="landscape" r:id="rId1"/>
  <headerFooter alignWithMargins="0">
    <oddFooter>Pagina &amp;P di &amp;N</oddFooter>
  </headerFooter>
  <rowBreaks count="2" manualBreakCount="2">
    <brk id="12" max="16383" man="1"/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0"/>
  <sheetViews>
    <sheetView zoomScale="90" zoomScaleNormal="90" workbookViewId="0">
      <selection activeCell="A8" sqref="A8:K8"/>
    </sheetView>
  </sheetViews>
  <sheetFormatPr defaultColWidth="9.140625" defaultRowHeight="12.75" x14ac:dyDescent="0.2"/>
  <cols>
    <col min="1" max="1" width="10" style="3" customWidth="1"/>
    <col min="2" max="2" width="17.140625" style="3" customWidth="1"/>
    <col min="3" max="3" width="27" style="3" customWidth="1"/>
    <col min="4" max="4" width="19.28515625" style="3" customWidth="1"/>
    <col min="5" max="5" width="17.140625" style="3" customWidth="1"/>
    <col min="6" max="6" width="22.85546875" style="3" customWidth="1"/>
    <col min="7" max="7" width="25.85546875" style="3" bestFit="1" customWidth="1"/>
    <col min="8" max="8" width="8.42578125" style="3" customWidth="1"/>
    <col min="9" max="9" width="7.7109375" style="3" bestFit="1" customWidth="1"/>
    <col min="10" max="10" width="9.140625" style="3" bestFit="1" customWidth="1"/>
    <col min="11" max="11" width="20.85546875" style="95" customWidth="1"/>
    <col min="12" max="16384" width="9.140625" style="3"/>
  </cols>
  <sheetData>
    <row r="1" spans="1:11" s="11" customFormat="1" ht="27" x14ac:dyDescent="0.3">
      <c r="A1" s="180" t="s">
        <v>91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s="11" customFormat="1" ht="22.5" x14ac:dyDescent="0.3">
      <c r="A2" s="181" t="s">
        <v>67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s="11" customFormat="1" ht="22.5" x14ac:dyDescent="0.3">
      <c r="A3" s="12"/>
      <c r="B3" s="12"/>
      <c r="C3" s="12"/>
      <c r="D3" s="13"/>
      <c r="E3" s="12"/>
      <c r="F3" s="14"/>
      <c r="G3" s="14"/>
      <c r="H3" s="14"/>
      <c r="I3" s="14"/>
      <c r="J3" s="14"/>
      <c r="K3" s="92"/>
    </row>
    <row r="4" spans="1:11" s="11" customFormat="1" ht="22.5" x14ac:dyDescent="0.3">
      <c r="A4" s="182" t="s">
        <v>188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s="11" customFormat="1" ht="27" x14ac:dyDescent="0.3">
      <c r="A5" s="180" t="s">
        <v>207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s="11" customFormat="1" ht="27" x14ac:dyDescent="0.3">
      <c r="A6" s="15"/>
      <c r="B6" s="15"/>
      <c r="C6" s="15"/>
      <c r="D6" s="16"/>
      <c r="E6" s="15"/>
      <c r="F6" s="17"/>
      <c r="G6" s="17"/>
      <c r="H6" s="17"/>
      <c r="I6" s="17"/>
      <c r="J6" s="17"/>
      <c r="K6" s="93"/>
    </row>
    <row r="7" spans="1:11" customFormat="1" ht="19.5" x14ac:dyDescent="0.25">
      <c r="A7" s="184" t="s">
        <v>323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</row>
    <row r="8" spans="1:11" customFormat="1" ht="18" x14ac:dyDescent="0.25">
      <c r="A8" s="189" t="s">
        <v>69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9" customFormat="1" ht="22.5" customHeight="1" x14ac:dyDescent="0.2">
      <c r="A9" s="191" t="s">
        <v>193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spans="1:11" s="19" customFormat="1" ht="21" customHeight="1" x14ac:dyDescent="0.2">
      <c r="A10" s="191" t="s">
        <v>311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</row>
    <row r="11" spans="1:11" s="19" customFormat="1" ht="24" customHeight="1" x14ac:dyDescent="0.2">
      <c r="A11" s="191" t="s">
        <v>314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</row>
    <row r="13" spans="1:11" customFormat="1" ht="18" x14ac:dyDescent="0.25">
      <c r="A13" s="189" t="s">
        <v>69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s="45" customFormat="1" ht="34.5" customHeight="1" x14ac:dyDescent="0.2">
      <c r="A14" s="18" t="s">
        <v>68</v>
      </c>
      <c r="B14" s="18" t="s">
        <v>45</v>
      </c>
      <c r="C14" s="18" t="s">
        <v>90</v>
      </c>
      <c r="D14" s="18" t="s">
        <v>108</v>
      </c>
      <c r="E14" s="18" t="s">
        <v>76</v>
      </c>
      <c r="F14" s="18" t="s">
        <v>47</v>
      </c>
      <c r="G14" s="18" t="s">
        <v>208</v>
      </c>
      <c r="H14" s="18" t="s">
        <v>44</v>
      </c>
      <c r="I14" s="18" t="s">
        <v>46</v>
      </c>
      <c r="J14" s="18" t="s">
        <v>43</v>
      </c>
      <c r="K14" s="18" t="s">
        <v>40</v>
      </c>
    </row>
    <row r="15" spans="1:11" s="45" customFormat="1" ht="27" customHeight="1" x14ac:dyDescent="0.2">
      <c r="A15" s="192" t="s">
        <v>150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38.25" x14ac:dyDescent="0.2">
      <c r="A16" s="6">
        <v>312</v>
      </c>
      <c r="B16" s="4" t="s">
        <v>48</v>
      </c>
      <c r="C16" s="4" t="s">
        <v>96</v>
      </c>
      <c r="D16" s="53" t="s">
        <v>94</v>
      </c>
      <c r="E16" s="4" t="s">
        <v>24</v>
      </c>
      <c r="F16" s="55" t="s">
        <v>121</v>
      </c>
      <c r="G16" s="124" t="s">
        <v>251</v>
      </c>
      <c r="H16" s="96">
        <v>5</v>
      </c>
      <c r="I16" s="96">
        <v>5</v>
      </c>
      <c r="J16" s="96">
        <v>5</v>
      </c>
      <c r="K16" s="94"/>
    </row>
    <row r="17" spans="1:11" ht="25.5" x14ac:dyDescent="0.2">
      <c r="A17" s="6">
        <v>312</v>
      </c>
      <c r="B17" s="4" t="s">
        <v>48</v>
      </c>
      <c r="C17" s="4" t="s">
        <v>25</v>
      </c>
      <c r="D17" s="53" t="s">
        <v>94</v>
      </c>
      <c r="E17" s="4" t="s">
        <v>26</v>
      </c>
      <c r="F17" s="4" t="s">
        <v>42</v>
      </c>
      <c r="G17" s="125">
        <v>113</v>
      </c>
      <c r="H17" s="96">
        <v>1</v>
      </c>
      <c r="I17" s="96">
        <v>1</v>
      </c>
      <c r="J17" s="96">
        <v>1</v>
      </c>
      <c r="K17" s="94"/>
    </row>
    <row r="18" spans="1:11" ht="25.5" x14ac:dyDescent="0.2">
      <c r="A18" s="6">
        <v>312</v>
      </c>
      <c r="B18" s="4" t="s">
        <v>48</v>
      </c>
      <c r="C18" s="4" t="s">
        <v>27</v>
      </c>
      <c r="D18" s="53" t="s">
        <v>94</v>
      </c>
      <c r="E18" s="4" t="s">
        <v>28</v>
      </c>
      <c r="F18" s="4" t="s">
        <v>42</v>
      </c>
      <c r="G18" s="126">
        <v>6978</v>
      </c>
      <c r="H18" s="96">
        <v>1</v>
      </c>
      <c r="I18" s="96">
        <v>1</v>
      </c>
      <c r="J18" s="96">
        <v>1</v>
      </c>
      <c r="K18" s="94"/>
    </row>
    <row r="19" spans="1:11" ht="25.5" x14ac:dyDescent="0.2">
      <c r="A19" s="6">
        <v>312</v>
      </c>
      <c r="B19" s="4" t="s">
        <v>48</v>
      </c>
      <c r="C19" s="4" t="s">
        <v>25</v>
      </c>
      <c r="D19" s="53" t="s">
        <v>94</v>
      </c>
      <c r="E19" s="4" t="s">
        <v>10</v>
      </c>
      <c r="F19" s="55" t="s">
        <v>129</v>
      </c>
      <c r="G19" s="124" t="s">
        <v>252</v>
      </c>
      <c r="H19" s="96">
        <v>5</v>
      </c>
      <c r="I19" s="96">
        <v>5</v>
      </c>
      <c r="J19" s="96">
        <v>5</v>
      </c>
      <c r="K19" s="94"/>
    </row>
    <row r="20" spans="1:11" ht="25.5" x14ac:dyDescent="0.2">
      <c r="A20" s="6">
        <v>312</v>
      </c>
      <c r="B20" s="4" t="s">
        <v>48</v>
      </c>
      <c r="C20" s="4" t="s">
        <v>134</v>
      </c>
      <c r="D20" s="53" t="s">
        <v>94</v>
      </c>
      <c r="E20" s="4" t="s">
        <v>10</v>
      </c>
      <c r="F20" s="55" t="s">
        <v>129</v>
      </c>
      <c r="G20" s="124" t="s">
        <v>253</v>
      </c>
      <c r="H20" s="96">
        <v>5</v>
      </c>
      <c r="I20" s="96">
        <v>5</v>
      </c>
      <c r="J20" s="96">
        <v>5</v>
      </c>
      <c r="K20" s="94"/>
    </row>
    <row r="21" spans="1:11" ht="25.5" x14ac:dyDescent="0.2">
      <c r="A21" s="6">
        <v>312</v>
      </c>
      <c r="B21" s="4" t="s">
        <v>48</v>
      </c>
      <c r="C21" s="4" t="s">
        <v>30</v>
      </c>
      <c r="D21" s="53" t="s">
        <v>94</v>
      </c>
      <c r="E21" s="4" t="s">
        <v>31</v>
      </c>
      <c r="F21" s="4" t="s">
        <v>42</v>
      </c>
      <c r="G21" s="125">
        <v>350</v>
      </c>
      <c r="H21" s="96">
        <v>1</v>
      </c>
      <c r="I21" s="96">
        <v>1</v>
      </c>
      <c r="J21" s="96">
        <v>1</v>
      </c>
      <c r="K21" s="94"/>
    </row>
    <row r="22" spans="1:11" ht="25.5" x14ac:dyDescent="0.2">
      <c r="A22" s="6">
        <v>312</v>
      </c>
      <c r="B22" s="4" t="s">
        <v>48</v>
      </c>
      <c r="C22" s="4" t="s">
        <v>17</v>
      </c>
      <c r="D22" s="53" t="s">
        <v>94</v>
      </c>
      <c r="E22" s="4" t="s">
        <v>18</v>
      </c>
      <c r="F22" s="4" t="s">
        <v>42</v>
      </c>
      <c r="G22" s="125">
        <v>77</v>
      </c>
      <c r="H22" s="96">
        <v>2</v>
      </c>
      <c r="I22" s="96">
        <v>2</v>
      </c>
      <c r="J22" s="96">
        <v>2</v>
      </c>
      <c r="K22" s="94"/>
    </row>
    <row r="23" spans="1:11" ht="38.25" x14ac:dyDescent="0.2">
      <c r="A23" s="6">
        <v>312</v>
      </c>
      <c r="B23" s="4" t="s">
        <v>48</v>
      </c>
      <c r="C23" s="4" t="s">
        <v>0</v>
      </c>
      <c r="D23" s="53" t="s">
        <v>94</v>
      </c>
      <c r="E23" s="4" t="s">
        <v>42</v>
      </c>
      <c r="F23" s="4" t="s">
        <v>130</v>
      </c>
      <c r="G23" s="127" t="s">
        <v>254</v>
      </c>
      <c r="H23" s="96">
        <v>5</v>
      </c>
      <c r="I23" s="96">
        <v>5</v>
      </c>
      <c r="J23" s="96">
        <v>5</v>
      </c>
      <c r="K23" s="94"/>
    </row>
    <row r="24" spans="1:11" ht="38.25" x14ac:dyDescent="0.2">
      <c r="A24" s="6">
        <v>312</v>
      </c>
      <c r="B24" s="4" t="s">
        <v>48</v>
      </c>
      <c r="C24" s="4" t="s">
        <v>1</v>
      </c>
      <c r="D24" s="53" t="s">
        <v>94</v>
      </c>
      <c r="E24" s="4" t="s">
        <v>7</v>
      </c>
      <c r="F24" s="4" t="s">
        <v>42</v>
      </c>
      <c r="G24" s="128" t="s">
        <v>255</v>
      </c>
      <c r="H24" s="96">
        <v>5</v>
      </c>
      <c r="I24" s="96">
        <v>5</v>
      </c>
      <c r="J24" s="96">
        <v>5</v>
      </c>
      <c r="K24" s="94"/>
    </row>
    <row r="25" spans="1:11" ht="38.25" x14ac:dyDescent="0.2">
      <c r="A25" s="6">
        <v>312</v>
      </c>
      <c r="B25" s="4" t="s">
        <v>48</v>
      </c>
      <c r="C25" s="4" t="s">
        <v>2</v>
      </c>
      <c r="D25" s="53" t="s">
        <v>94</v>
      </c>
      <c r="E25" s="4" t="s">
        <v>42</v>
      </c>
      <c r="F25" s="4" t="s">
        <v>131</v>
      </c>
      <c r="G25" s="129" t="s">
        <v>256</v>
      </c>
      <c r="H25" s="96">
        <v>10</v>
      </c>
      <c r="I25" s="96">
        <v>10</v>
      </c>
      <c r="J25" s="96">
        <v>10</v>
      </c>
      <c r="K25" s="94"/>
    </row>
    <row r="26" spans="1:11" s="119" customFormat="1" ht="165.75" x14ac:dyDescent="0.2">
      <c r="A26" s="118">
        <v>312</v>
      </c>
      <c r="B26" s="104" t="s">
        <v>48</v>
      </c>
      <c r="C26" s="104" t="s">
        <v>4</v>
      </c>
      <c r="D26" s="104" t="s">
        <v>94</v>
      </c>
      <c r="E26" s="104" t="s">
        <v>29</v>
      </c>
      <c r="F26" s="104" t="s">
        <v>42</v>
      </c>
      <c r="G26" s="130" t="s">
        <v>257</v>
      </c>
      <c r="H26" s="104">
        <v>1</v>
      </c>
      <c r="I26" s="104">
        <v>1</v>
      </c>
      <c r="J26" s="104">
        <v>1</v>
      </c>
      <c r="K26" s="55" t="s">
        <v>258</v>
      </c>
    </row>
    <row r="27" spans="1:11" ht="63.75" x14ac:dyDescent="0.2">
      <c r="A27" s="6">
        <v>312</v>
      </c>
      <c r="B27" s="4" t="s">
        <v>48</v>
      </c>
      <c r="C27" s="4" t="s">
        <v>59</v>
      </c>
      <c r="D27" s="53" t="s">
        <v>94</v>
      </c>
      <c r="E27" s="4" t="s">
        <v>20</v>
      </c>
      <c r="F27" s="4" t="s">
        <v>132</v>
      </c>
      <c r="G27" s="131" t="s">
        <v>259</v>
      </c>
      <c r="H27" s="96">
        <v>1</v>
      </c>
      <c r="I27" s="96">
        <v>1</v>
      </c>
      <c r="J27" s="96">
        <v>1</v>
      </c>
      <c r="K27" s="94"/>
    </row>
    <row r="28" spans="1:11" ht="25.5" x14ac:dyDescent="0.2">
      <c r="A28" s="6">
        <v>312</v>
      </c>
      <c r="B28" s="4" t="s">
        <v>48</v>
      </c>
      <c r="C28" s="4" t="s">
        <v>61</v>
      </c>
      <c r="D28" s="53" t="s">
        <v>94</v>
      </c>
      <c r="E28" s="4" t="s">
        <v>32</v>
      </c>
      <c r="F28" s="4" t="s">
        <v>42</v>
      </c>
      <c r="G28" s="125">
        <v>2</v>
      </c>
      <c r="H28" s="96">
        <v>1</v>
      </c>
      <c r="I28" s="96">
        <v>1</v>
      </c>
      <c r="J28" s="96">
        <v>1</v>
      </c>
      <c r="K28" s="100" t="s">
        <v>260</v>
      </c>
    </row>
    <row r="29" spans="1:11" ht="25.5" x14ac:dyDescent="0.2">
      <c r="A29" s="6">
        <v>312</v>
      </c>
      <c r="B29" s="4" t="s">
        <v>48</v>
      </c>
      <c r="C29" s="4" t="s">
        <v>62</v>
      </c>
      <c r="D29" s="53" t="s">
        <v>94</v>
      </c>
      <c r="E29" s="4" t="s">
        <v>32</v>
      </c>
      <c r="F29" s="4" t="s">
        <v>42</v>
      </c>
      <c r="G29" s="125">
        <v>2</v>
      </c>
      <c r="H29" s="96">
        <v>1</v>
      </c>
      <c r="I29" s="96">
        <v>1</v>
      </c>
      <c r="J29" s="96">
        <v>1</v>
      </c>
      <c r="K29" s="100" t="s">
        <v>260</v>
      </c>
    </row>
    <row r="30" spans="1:11" ht="38.25" x14ac:dyDescent="0.2">
      <c r="A30" s="6">
        <v>312</v>
      </c>
      <c r="B30" s="4" t="s">
        <v>48</v>
      </c>
      <c r="C30" s="4" t="s">
        <v>64</v>
      </c>
      <c r="D30" s="53" t="s">
        <v>94</v>
      </c>
      <c r="E30" s="4" t="s">
        <v>8</v>
      </c>
      <c r="F30" s="4" t="s">
        <v>133</v>
      </c>
      <c r="G30" s="131" t="s">
        <v>261</v>
      </c>
      <c r="H30" s="96">
        <v>5</v>
      </c>
      <c r="I30" s="96">
        <v>5</v>
      </c>
      <c r="J30" s="96">
        <v>5</v>
      </c>
      <c r="K30" s="100"/>
    </row>
    <row r="31" spans="1:11" ht="38.25" x14ac:dyDescent="0.2">
      <c r="A31" s="6">
        <v>312</v>
      </c>
      <c r="B31" s="4" t="s">
        <v>48</v>
      </c>
      <c r="C31" s="4" t="s">
        <v>65</v>
      </c>
      <c r="D31" s="53" t="s">
        <v>94</v>
      </c>
      <c r="E31" s="4" t="s">
        <v>8</v>
      </c>
      <c r="F31" s="4" t="s">
        <v>133</v>
      </c>
      <c r="G31" s="131" t="s">
        <v>262</v>
      </c>
      <c r="H31" s="96">
        <v>5</v>
      </c>
      <c r="I31" s="96">
        <v>5</v>
      </c>
      <c r="J31" s="96">
        <v>5</v>
      </c>
      <c r="K31" s="100"/>
    </row>
    <row r="32" spans="1:11" ht="25.5" x14ac:dyDescent="0.2">
      <c r="A32" s="6">
        <v>312</v>
      </c>
      <c r="B32" s="4" t="s">
        <v>48</v>
      </c>
      <c r="C32" s="4" t="s">
        <v>140</v>
      </c>
      <c r="D32" s="53" t="s">
        <v>94</v>
      </c>
      <c r="E32" s="4" t="s">
        <v>135</v>
      </c>
      <c r="F32" s="4" t="s">
        <v>42</v>
      </c>
      <c r="G32" s="125">
        <v>113</v>
      </c>
      <c r="H32" s="96">
        <v>1</v>
      </c>
      <c r="I32" s="96">
        <v>1</v>
      </c>
      <c r="J32" s="96">
        <v>1</v>
      </c>
      <c r="K32" s="94"/>
    </row>
    <row r="33" spans="1:11" ht="25.5" x14ac:dyDescent="0.2">
      <c r="A33" s="6">
        <v>312</v>
      </c>
      <c r="B33" s="4" t="s">
        <v>48</v>
      </c>
      <c r="C33" s="4" t="s">
        <v>9</v>
      </c>
      <c r="D33" s="53" t="s">
        <v>94</v>
      </c>
      <c r="E33" s="4" t="s">
        <v>29</v>
      </c>
      <c r="F33" s="4" t="s">
        <v>42</v>
      </c>
      <c r="G33" s="125">
        <v>34</v>
      </c>
      <c r="H33" s="96">
        <v>1</v>
      </c>
      <c r="I33" s="96">
        <v>1</v>
      </c>
      <c r="J33" s="96">
        <v>1</v>
      </c>
      <c r="K33" s="94"/>
    </row>
    <row r="34" spans="1:11" ht="25.5" x14ac:dyDescent="0.2">
      <c r="A34" s="6">
        <v>312</v>
      </c>
      <c r="B34" s="4" t="s">
        <v>48</v>
      </c>
      <c r="C34" s="4" t="s">
        <v>95</v>
      </c>
      <c r="D34" s="53" t="s">
        <v>94</v>
      </c>
      <c r="E34" s="4" t="s">
        <v>32</v>
      </c>
      <c r="F34" s="4" t="s">
        <v>42</v>
      </c>
      <c r="G34" s="125">
        <v>1</v>
      </c>
      <c r="H34" s="96">
        <v>1</v>
      </c>
      <c r="I34" s="96">
        <v>1</v>
      </c>
      <c r="J34" s="96">
        <v>1</v>
      </c>
      <c r="K34" s="94" t="s">
        <v>263</v>
      </c>
    </row>
    <row r="35" spans="1:11" s="119" customFormat="1" ht="51" x14ac:dyDescent="0.2">
      <c r="A35" s="118">
        <v>312</v>
      </c>
      <c r="B35" s="104" t="s">
        <v>48</v>
      </c>
      <c r="C35" s="104" t="s">
        <v>97</v>
      </c>
      <c r="D35" s="104" t="s">
        <v>94</v>
      </c>
      <c r="E35" s="104" t="s">
        <v>32</v>
      </c>
      <c r="F35" s="104" t="s">
        <v>42</v>
      </c>
      <c r="G35" s="132">
        <v>2</v>
      </c>
      <c r="H35" s="104">
        <v>1</v>
      </c>
      <c r="I35" s="104">
        <v>1</v>
      </c>
      <c r="J35" s="104">
        <v>1</v>
      </c>
      <c r="K35" s="55" t="s">
        <v>264</v>
      </c>
    </row>
    <row r="36" spans="1:11" ht="38.25" x14ac:dyDescent="0.2">
      <c r="A36" s="6">
        <v>312</v>
      </c>
      <c r="B36" s="4" t="s">
        <v>48</v>
      </c>
      <c r="C36" s="4" t="s">
        <v>158</v>
      </c>
      <c r="D36" s="53" t="s">
        <v>94</v>
      </c>
      <c r="E36" s="4" t="s">
        <v>29</v>
      </c>
      <c r="F36" s="4" t="s">
        <v>42</v>
      </c>
      <c r="G36" s="125">
        <v>20</v>
      </c>
      <c r="H36" s="96">
        <v>1</v>
      </c>
      <c r="I36" s="96">
        <v>1</v>
      </c>
      <c r="J36" s="96">
        <v>1</v>
      </c>
      <c r="K36" s="94"/>
    </row>
    <row r="37" spans="1:11" ht="76.5" x14ac:dyDescent="0.2">
      <c r="A37" s="6">
        <v>312</v>
      </c>
      <c r="B37" s="4" t="s">
        <v>48</v>
      </c>
      <c r="C37" s="4" t="s">
        <v>75</v>
      </c>
      <c r="D37" s="53" t="s">
        <v>94</v>
      </c>
      <c r="E37" s="4" t="s">
        <v>42</v>
      </c>
      <c r="F37" s="4" t="s">
        <v>42</v>
      </c>
      <c r="G37" s="133"/>
      <c r="H37" s="96">
        <v>1</v>
      </c>
      <c r="I37" s="96">
        <v>1</v>
      </c>
      <c r="J37" s="96">
        <v>1</v>
      </c>
      <c r="K37" s="100" t="s">
        <v>265</v>
      </c>
    </row>
    <row r="38" spans="1:11" ht="21" customHeight="1" x14ac:dyDescent="0.2">
      <c r="A38" s="179" t="s">
        <v>149</v>
      </c>
      <c r="B38" s="179"/>
      <c r="C38" s="179"/>
      <c r="D38" s="179"/>
      <c r="E38" s="179"/>
      <c r="F38" s="179"/>
      <c r="G38" s="179"/>
      <c r="H38" s="61">
        <f>SUM(H16:H37)</f>
        <v>60</v>
      </c>
      <c r="I38" s="61">
        <f>SUM(I16:I37)</f>
        <v>60</v>
      </c>
      <c r="J38" s="61">
        <f>SUM(J16:J37)</f>
        <v>60</v>
      </c>
      <c r="K38" s="94"/>
    </row>
    <row r="39" spans="1:11" ht="18.75" customHeight="1" x14ac:dyDescent="0.2">
      <c r="A39" s="186" t="s">
        <v>151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8" customHeight="1" x14ac:dyDescent="0.2"/>
    <row r="41" spans="1:11" ht="52.5" customHeight="1" x14ac:dyDescent="0.2">
      <c r="A41" s="7" t="s">
        <v>211</v>
      </c>
      <c r="B41" s="5" t="s">
        <v>70</v>
      </c>
      <c r="C41" s="97" t="s">
        <v>228</v>
      </c>
      <c r="D41" s="90" t="s">
        <v>215</v>
      </c>
      <c r="E41" s="55" t="s">
        <v>42</v>
      </c>
      <c r="F41" s="53" t="s">
        <v>42</v>
      </c>
      <c r="G41" s="138" t="s">
        <v>266</v>
      </c>
      <c r="H41" s="135">
        <v>30</v>
      </c>
      <c r="I41" s="135">
        <v>30</v>
      </c>
      <c r="J41" s="135">
        <v>30</v>
      </c>
      <c r="K41" s="136"/>
    </row>
    <row r="42" spans="1:11" ht="52.5" customHeight="1" x14ac:dyDescent="0.2">
      <c r="A42" s="102" t="s">
        <v>211</v>
      </c>
      <c r="B42" s="101" t="s">
        <v>70</v>
      </c>
      <c r="C42" s="101" t="s">
        <v>230</v>
      </c>
      <c r="D42" s="62" t="s">
        <v>219</v>
      </c>
      <c r="E42" s="55" t="s">
        <v>42</v>
      </c>
      <c r="F42" s="104" t="s">
        <v>42</v>
      </c>
      <c r="G42" s="138" t="s">
        <v>267</v>
      </c>
      <c r="H42" s="135">
        <v>5</v>
      </c>
      <c r="I42" s="135">
        <v>5</v>
      </c>
      <c r="J42" s="135">
        <v>5</v>
      </c>
      <c r="K42" s="136"/>
    </row>
    <row r="43" spans="1:11" ht="52.5" customHeight="1" x14ac:dyDescent="0.2">
      <c r="A43" s="7" t="s">
        <v>211</v>
      </c>
      <c r="B43" s="5" t="s">
        <v>70</v>
      </c>
      <c r="C43" s="5" t="s">
        <v>229</v>
      </c>
      <c r="D43" s="62" t="s">
        <v>219</v>
      </c>
      <c r="E43" s="55" t="s">
        <v>42</v>
      </c>
      <c r="F43" s="53" t="s">
        <v>42</v>
      </c>
      <c r="G43" s="138" t="s">
        <v>268</v>
      </c>
      <c r="H43" s="135">
        <v>5</v>
      </c>
      <c r="I43" s="135">
        <v>5</v>
      </c>
      <c r="J43" s="135">
        <v>5</v>
      </c>
      <c r="K43" s="136" t="s">
        <v>269</v>
      </c>
    </row>
    <row r="44" spans="1:11" ht="24" customHeight="1" x14ac:dyDescent="0.2">
      <c r="A44" s="179" t="s">
        <v>156</v>
      </c>
      <c r="B44" s="179"/>
      <c r="C44" s="179"/>
      <c r="D44" s="179"/>
      <c r="E44" s="179"/>
      <c r="F44" s="179"/>
      <c r="G44" s="179"/>
      <c r="H44" s="68">
        <f>SUM(H41:H43)</f>
        <v>40</v>
      </c>
      <c r="I44" s="68">
        <f>SUM(I41:I43)</f>
        <v>40</v>
      </c>
      <c r="J44" s="68">
        <v>40</v>
      </c>
      <c r="K44" s="94"/>
    </row>
    <row r="45" spans="1:11" ht="18.75" customHeight="1" x14ac:dyDescent="0.2"/>
    <row r="47" spans="1:11" ht="20.100000000000001" customHeight="1" x14ac:dyDescent="0.2">
      <c r="F47" s="177" t="s">
        <v>318</v>
      </c>
      <c r="G47" s="177"/>
      <c r="H47" s="158">
        <v>60</v>
      </c>
      <c r="I47" s="159">
        <f>J38</f>
        <v>60</v>
      </c>
      <c r="J47" s="160">
        <f>I47/H47</f>
        <v>1</v>
      </c>
    </row>
    <row r="48" spans="1:11" ht="20.100000000000001" customHeight="1" x14ac:dyDescent="0.2">
      <c r="F48" s="177" t="s">
        <v>319</v>
      </c>
      <c r="G48" s="177"/>
      <c r="H48" s="158">
        <v>40</v>
      </c>
      <c r="I48" s="159">
        <f>J44</f>
        <v>40</v>
      </c>
      <c r="J48" s="160">
        <f>I48/H48</f>
        <v>1</v>
      </c>
    </row>
    <row r="49" spans="3:10" ht="20.100000000000001" customHeight="1" x14ac:dyDescent="0.2">
      <c r="C49" s="3" t="s">
        <v>322</v>
      </c>
      <c r="F49" s="178" t="s">
        <v>317</v>
      </c>
      <c r="G49" s="178"/>
      <c r="H49" s="161">
        <f>SUM(H47:H48)</f>
        <v>100</v>
      </c>
      <c r="I49" s="162">
        <f>SUM(I47:I48)</f>
        <v>100</v>
      </c>
      <c r="J49" s="163">
        <f>I49/H49</f>
        <v>1</v>
      </c>
    </row>
    <row r="50" spans="3:10" ht="20.100000000000001" customHeight="1" x14ac:dyDescent="0.2"/>
  </sheetData>
  <mergeCells count="17">
    <mergeCell ref="F48:G48"/>
    <mergeCell ref="F49:G49"/>
    <mergeCell ref="A13:K13"/>
    <mergeCell ref="A8:K8"/>
    <mergeCell ref="A9:K9"/>
    <mergeCell ref="A10:K10"/>
    <mergeCell ref="A11:K11"/>
    <mergeCell ref="A15:K15"/>
    <mergeCell ref="A38:G38"/>
    <mergeCell ref="A39:K39"/>
    <mergeCell ref="A44:G44"/>
    <mergeCell ref="F47:G47"/>
    <mergeCell ref="A1:K1"/>
    <mergeCell ref="A2:K2"/>
    <mergeCell ref="A4:K4"/>
    <mergeCell ref="A5:K5"/>
    <mergeCell ref="A7:K7"/>
  </mergeCells>
  <phoneticPr fontId="0" type="noConversion"/>
  <printOptions horizontalCentered="1"/>
  <pageMargins left="0" right="0" top="0.78740157480314965" bottom="0.39370078740157483" header="0.19685039370078741" footer="0.19685039370078741"/>
  <pageSetup paperSize="9" scale="85" fitToHeight="2" orientation="landscape" r:id="rId1"/>
  <headerFooter alignWithMargins="0">
    <oddFooter>Pagina &amp;P di &amp;N</oddFooter>
  </headerFooter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6"/>
  <sheetViews>
    <sheetView zoomScale="91" zoomScaleNormal="91" workbookViewId="0">
      <selection activeCell="A8" sqref="A8"/>
    </sheetView>
  </sheetViews>
  <sheetFormatPr defaultColWidth="9.140625" defaultRowHeight="12.75" x14ac:dyDescent="0.2"/>
  <cols>
    <col min="1" max="1" width="9.5703125" style="46" customWidth="1"/>
    <col min="2" max="2" width="19.5703125" style="46" customWidth="1"/>
    <col min="3" max="3" width="29.28515625" style="46" customWidth="1"/>
    <col min="4" max="4" width="16.5703125" style="46" customWidth="1"/>
    <col min="5" max="5" width="21" style="46" customWidth="1"/>
    <col min="6" max="6" width="18.7109375" style="46" customWidth="1"/>
    <col min="7" max="7" width="34.42578125" style="46" bestFit="1" customWidth="1"/>
    <col min="8" max="8" width="6.5703125" style="46" customWidth="1"/>
    <col min="9" max="9" width="7.7109375" style="46" bestFit="1" customWidth="1"/>
    <col min="10" max="10" width="9.28515625" style="46" customWidth="1"/>
    <col min="11" max="11" width="23.28515625" style="46" customWidth="1"/>
    <col min="12" max="16384" width="9.140625" style="46"/>
  </cols>
  <sheetData>
    <row r="1" spans="1:11" s="11" customFormat="1" ht="27" x14ac:dyDescent="0.3">
      <c r="A1" s="180" t="s">
        <v>91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s="11" customFormat="1" ht="22.5" x14ac:dyDescent="0.3">
      <c r="A2" s="181" t="s">
        <v>67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s="11" customFormat="1" ht="22.5" x14ac:dyDescent="0.3">
      <c r="A3" s="44"/>
      <c r="B3" s="35"/>
      <c r="C3" s="35"/>
      <c r="D3" s="13"/>
      <c r="E3" s="14"/>
      <c r="F3" s="14"/>
      <c r="G3" s="14"/>
      <c r="H3" s="14"/>
      <c r="I3" s="14"/>
      <c r="J3" s="14"/>
    </row>
    <row r="4" spans="1:11" s="11" customFormat="1" ht="22.5" x14ac:dyDescent="0.3">
      <c r="A4" s="182" t="s">
        <v>188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s="11" customFormat="1" ht="27" x14ac:dyDescent="0.3">
      <c r="A5" s="180" t="s">
        <v>207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s="47" customFormat="1" ht="27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s="47" customFormat="1" ht="19.5" x14ac:dyDescent="0.25">
      <c r="A7" s="195" t="s">
        <v>324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8" spans="1:11" s="47" customFormat="1" ht="19.5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s="19" customFormat="1" ht="22.5" customHeight="1" x14ac:dyDescent="0.2">
      <c r="A9" s="191" t="s">
        <v>193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spans="1:11" s="19" customFormat="1" ht="21" customHeight="1" x14ac:dyDescent="0.2">
      <c r="A10" s="191" t="s">
        <v>311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</row>
    <row r="11" spans="1:11" s="19" customFormat="1" ht="24" customHeight="1" x14ac:dyDescent="0.2">
      <c r="A11" s="191" t="s">
        <v>316</v>
      </c>
      <c r="B11" s="191"/>
      <c r="C11" s="191"/>
      <c r="D11" s="191"/>
      <c r="E11" s="191"/>
      <c r="F11" s="191"/>
      <c r="G11" s="191"/>
      <c r="H11" s="191"/>
      <c r="I11" s="191"/>
      <c r="J11" s="191"/>
    </row>
    <row r="12" spans="1:11" s="47" customFormat="1" x14ac:dyDescent="0.2">
      <c r="A12" s="46"/>
      <c r="B12" s="46"/>
      <c r="C12" s="46"/>
      <c r="D12" s="46"/>
      <c r="E12" s="46"/>
      <c r="F12" s="46"/>
      <c r="G12" s="46"/>
      <c r="H12" s="50"/>
      <c r="I12" s="46"/>
      <c r="J12" s="46"/>
      <c r="K12" s="46"/>
    </row>
    <row r="13" spans="1:11" s="52" customFormat="1" ht="53.25" customHeight="1" x14ac:dyDescent="0.2">
      <c r="A13" s="18" t="s">
        <v>68</v>
      </c>
      <c r="B13" s="18" t="s">
        <v>45</v>
      </c>
      <c r="C13" s="18" t="s">
        <v>90</v>
      </c>
      <c r="D13" s="18" t="s">
        <v>108</v>
      </c>
      <c r="E13" s="51" t="s">
        <v>76</v>
      </c>
      <c r="F13" s="18" t="s">
        <v>47</v>
      </c>
      <c r="G13" s="18" t="s">
        <v>208</v>
      </c>
      <c r="H13" s="18" t="s">
        <v>44</v>
      </c>
      <c r="I13" s="18" t="s">
        <v>46</v>
      </c>
      <c r="J13" s="18" t="s">
        <v>43</v>
      </c>
      <c r="K13" s="18" t="s">
        <v>40</v>
      </c>
    </row>
    <row r="14" spans="1:11" s="52" customFormat="1" ht="27" customHeight="1" x14ac:dyDescent="0.2">
      <c r="A14" s="192" t="s">
        <v>150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4"/>
    </row>
    <row r="15" spans="1:11" ht="25.5" x14ac:dyDescent="0.2">
      <c r="A15" s="104">
        <v>124</v>
      </c>
      <c r="B15" s="104" t="s">
        <v>48</v>
      </c>
      <c r="C15" s="104" t="s">
        <v>205</v>
      </c>
      <c r="D15" s="104" t="s">
        <v>94</v>
      </c>
      <c r="E15" s="104" t="s">
        <v>118</v>
      </c>
      <c r="F15" s="104" t="s">
        <v>109</v>
      </c>
      <c r="G15" s="143" t="s">
        <v>310</v>
      </c>
      <c r="H15" s="144">
        <v>5</v>
      </c>
      <c r="I15" s="144">
        <v>5</v>
      </c>
      <c r="J15" s="144">
        <v>5</v>
      </c>
      <c r="K15" s="145"/>
    </row>
    <row r="16" spans="1:11" ht="204" x14ac:dyDescent="0.2">
      <c r="A16" s="104">
        <v>124</v>
      </c>
      <c r="B16" s="104" t="s">
        <v>48</v>
      </c>
      <c r="C16" s="104" t="s">
        <v>110</v>
      </c>
      <c r="D16" s="104" t="s">
        <v>94</v>
      </c>
      <c r="E16" s="104" t="s">
        <v>42</v>
      </c>
      <c r="F16" s="104" t="s">
        <v>111</v>
      </c>
      <c r="G16" s="143" t="s">
        <v>284</v>
      </c>
      <c r="H16" s="144">
        <v>5</v>
      </c>
      <c r="I16" s="144">
        <v>5</v>
      </c>
      <c r="J16" s="144">
        <v>5</v>
      </c>
      <c r="K16" s="145" t="s">
        <v>283</v>
      </c>
    </row>
    <row r="17" spans="1:11" ht="51" x14ac:dyDescent="0.2">
      <c r="A17" s="4">
        <v>124</v>
      </c>
      <c r="B17" s="4" t="s">
        <v>48</v>
      </c>
      <c r="C17" s="4" t="s">
        <v>59</v>
      </c>
      <c r="D17" s="53" t="s">
        <v>94</v>
      </c>
      <c r="E17" s="4" t="s">
        <v>42</v>
      </c>
      <c r="F17" s="4" t="s">
        <v>132</v>
      </c>
      <c r="G17" s="139" t="s">
        <v>270</v>
      </c>
      <c r="H17" s="135">
        <v>5</v>
      </c>
      <c r="I17" s="135">
        <v>5</v>
      </c>
      <c r="J17" s="135">
        <v>5</v>
      </c>
      <c r="K17" s="134"/>
    </row>
    <row r="18" spans="1:11" ht="38.25" x14ac:dyDescent="0.2">
      <c r="A18" s="4">
        <v>124</v>
      </c>
      <c r="B18" s="4" t="s">
        <v>48</v>
      </c>
      <c r="C18" s="4" t="s">
        <v>112</v>
      </c>
      <c r="D18" s="53" t="s">
        <v>94</v>
      </c>
      <c r="E18" s="4" t="s">
        <v>10</v>
      </c>
      <c r="F18" s="56" t="s">
        <v>137</v>
      </c>
      <c r="G18" s="140" t="s">
        <v>276</v>
      </c>
      <c r="H18" s="135">
        <v>5</v>
      </c>
      <c r="I18" s="135">
        <v>5</v>
      </c>
      <c r="J18" s="135">
        <v>5</v>
      </c>
      <c r="K18" s="137"/>
    </row>
    <row r="19" spans="1:11" ht="25.5" x14ac:dyDescent="0.2">
      <c r="A19" s="4">
        <v>124</v>
      </c>
      <c r="B19" s="4" t="s">
        <v>48</v>
      </c>
      <c r="C19" s="4" t="s">
        <v>113</v>
      </c>
      <c r="D19" s="53" t="s">
        <v>94</v>
      </c>
      <c r="E19" s="4" t="s">
        <v>13</v>
      </c>
      <c r="F19" s="4" t="s">
        <v>114</v>
      </c>
      <c r="G19" s="139" t="s">
        <v>271</v>
      </c>
      <c r="H19" s="135">
        <v>10</v>
      </c>
      <c r="I19" s="135">
        <v>10</v>
      </c>
      <c r="J19" s="135">
        <v>10</v>
      </c>
      <c r="K19" s="137"/>
    </row>
    <row r="20" spans="1:11" ht="38.25" x14ac:dyDescent="0.2">
      <c r="A20" s="4">
        <v>124</v>
      </c>
      <c r="B20" s="4" t="s">
        <v>48</v>
      </c>
      <c r="C20" s="4" t="s">
        <v>115</v>
      </c>
      <c r="D20" s="53" t="s">
        <v>94</v>
      </c>
      <c r="E20" s="4" t="s">
        <v>138</v>
      </c>
      <c r="F20" s="4" t="s">
        <v>124</v>
      </c>
      <c r="G20" s="139" t="s">
        <v>272</v>
      </c>
      <c r="H20" s="135">
        <v>5</v>
      </c>
      <c r="I20" s="135">
        <v>5</v>
      </c>
      <c r="J20" s="135">
        <v>5</v>
      </c>
      <c r="K20" s="137"/>
    </row>
    <row r="21" spans="1:11" ht="63.75" x14ac:dyDescent="0.2">
      <c r="A21" s="4">
        <v>124</v>
      </c>
      <c r="B21" s="4" t="s">
        <v>48</v>
      </c>
      <c r="C21" s="4" t="s">
        <v>116</v>
      </c>
      <c r="D21" s="53" t="s">
        <v>94</v>
      </c>
      <c r="E21" s="4" t="s">
        <v>42</v>
      </c>
      <c r="F21" s="4" t="s">
        <v>139</v>
      </c>
      <c r="G21" s="141" t="s">
        <v>277</v>
      </c>
      <c r="H21" s="135">
        <v>5</v>
      </c>
      <c r="I21" s="135">
        <v>5</v>
      </c>
      <c r="J21" s="135">
        <v>5</v>
      </c>
      <c r="K21" s="137"/>
    </row>
    <row r="22" spans="1:11" ht="63.75" x14ac:dyDescent="0.2">
      <c r="A22" s="4">
        <v>124</v>
      </c>
      <c r="B22" s="4" t="s">
        <v>48</v>
      </c>
      <c r="C22" s="4" t="s">
        <v>117</v>
      </c>
      <c r="D22" s="53" t="s">
        <v>94</v>
      </c>
      <c r="E22" s="4" t="s">
        <v>42</v>
      </c>
      <c r="F22" s="4" t="s">
        <v>42</v>
      </c>
      <c r="G22" s="139" t="s">
        <v>273</v>
      </c>
      <c r="H22" s="135">
        <v>5</v>
      </c>
      <c r="I22" s="135">
        <v>5</v>
      </c>
      <c r="J22" s="135">
        <v>5</v>
      </c>
      <c r="K22" s="137" t="s">
        <v>278</v>
      </c>
    </row>
    <row r="23" spans="1:11" s="98" customFormat="1" ht="25.5" x14ac:dyDescent="0.2">
      <c r="A23" s="96">
        <v>124</v>
      </c>
      <c r="B23" s="96" t="s">
        <v>48</v>
      </c>
      <c r="C23" s="96" t="s">
        <v>204</v>
      </c>
      <c r="D23" s="99" t="s">
        <v>94</v>
      </c>
      <c r="E23" s="96" t="s">
        <v>42</v>
      </c>
      <c r="F23" s="96" t="s">
        <v>42</v>
      </c>
      <c r="G23" s="139" t="s">
        <v>274</v>
      </c>
      <c r="H23" s="135">
        <v>5</v>
      </c>
      <c r="I23" s="135">
        <v>5</v>
      </c>
      <c r="J23" s="135">
        <v>5</v>
      </c>
      <c r="K23" s="137"/>
    </row>
    <row r="24" spans="1:11" s="98" customFormat="1" ht="127.5" x14ac:dyDescent="0.2">
      <c r="A24" s="96">
        <v>124</v>
      </c>
      <c r="B24" s="96" t="s">
        <v>48</v>
      </c>
      <c r="C24" s="96" t="s">
        <v>157</v>
      </c>
      <c r="D24" s="99" t="s">
        <v>159</v>
      </c>
      <c r="E24" s="96" t="s">
        <v>42</v>
      </c>
      <c r="F24" s="96" t="s">
        <v>42</v>
      </c>
      <c r="G24" s="143" t="s">
        <v>280</v>
      </c>
      <c r="H24" s="135">
        <v>5</v>
      </c>
      <c r="I24" s="135">
        <v>5</v>
      </c>
      <c r="J24" s="135">
        <v>5</v>
      </c>
      <c r="K24" s="137" t="s">
        <v>279</v>
      </c>
    </row>
    <row r="25" spans="1:11" s="98" customFormat="1" ht="51" x14ac:dyDescent="0.2">
      <c r="A25" s="96">
        <v>124</v>
      </c>
      <c r="B25" s="96" t="s">
        <v>48</v>
      </c>
      <c r="C25" s="96" t="s">
        <v>136</v>
      </c>
      <c r="D25" s="99" t="s">
        <v>159</v>
      </c>
      <c r="E25" s="96" t="s">
        <v>42</v>
      </c>
      <c r="F25" s="96" t="s">
        <v>42</v>
      </c>
      <c r="G25" s="139" t="s">
        <v>281</v>
      </c>
      <c r="H25" s="135">
        <v>5</v>
      </c>
      <c r="I25" s="135">
        <v>5</v>
      </c>
      <c r="J25" s="135">
        <v>5</v>
      </c>
      <c r="K25" s="137"/>
    </row>
    <row r="26" spans="1:11" ht="12.75" customHeight="1" x14ac:dyDescent="0.2">
      <c r="A26" s="196" t="s">
        <v>149</v>
      </c>
      <c r="B26" s="197"/>
      <c r="C26" s="197"/>
      <c r="D26" s="197"/>
      <c r="E26" s="197"/>
      <c r="F26" s="197"/>
      <c r="G26" s="198"/>
      <c r="H26" s="61">
        <f>SUM(H15:H25)</f>
        <v>60</v>
      </c>
      <c r="I26" s="61">
        <f>SUM(I15:I25)</f>
        <v>60</v>
      </c>
      <c r="J26" s="61">
        <f>SUM(J15:J25)</f>
        <v>60</v>
      </c>
      <c r="K26" s="2"/>
    </row>
    <row r="27" spans="1:11" ht="33" customHeight="1" x14ac:dyDescent="0.2">
      <c r="A27" s="186" t="s">
        <v>151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8"/>
    </row>
    <row r="28" spans="1:11" ht="20.100000000000001" customHeight="1" x14ac:dyDescent="0.2">
      <c r="A28" s="103"/>
      <c r="B28" s="103"/>
      <c r="C28" s="103"/>
      <c r="D28" s="103"/>
      <c r="E28" s="103"/>
      <c r="F28" s="103"/>
      <c r="G28" s="103"/>
      <c r="H28" s="103"/>
      <c r="I28" s="103"/>
      <c r="J28" s="54"/>
      <c r="K28" s="54"/>
    </row>
    <row r="29" spans="1:11" ht="20.100000000000001" customHeight="1" x14ac:dyDescent="0.2">
      <c r="A29" s="102" t="s">
        <v>212</v>
      </c>
      <c r="B29" s="102" t="s">
        <v>70</v>
      </c>
      <c r="C29" s="107" t="s">
        <v>217</v>
      </c>
      <c r="D29" s="62" t="s">
        <v>159</v>
      </c>
      <c r="E29" s="105" t="s">
        <v>42</v>
      </c>
      <c r="F29" s="106" t="s">
        <v>42</v>
      </c>
      <c r="G29" s="142" t="s">
        <v>282</v>
      </c>
      <c r="H29" s="135">
        <v>10</v>
      </c>
      <c r="I29" s="135">
        <v>10</v>
      </c>
      <c r="J29" s="135">
        <v>10</v>
      </c>
      <c r="K29" s="135"/>
    </row>
    <row r="30" spans="1:11" ht="38.25" customHeight="1" x14ac:dyDescent="0.2">
      <c r="A30" s="102" t="s">
        <v>212</v>
      </c>
      <c r="B30" s="102" t="s">
        <v>70</v>
      </c>
      <c r="C30" s="101" t="s">
        <v>216</v>
      </c>
      <c r="D30" s="62" t="s">
        <v>218</v>
      </c>
      <c r="E30" s="105" t="s">
        <v>42</v>
      </c>
      <c r="F30" s="106" t="s">
        <v>42</v>
      </c>
      <c r="G30" s="142" t="s">
        <v>275</v>
      </c>
      <c r="H30" s="135">
        <v>30</v>
      </c>
      <c r="I30" s="135">
        <v>30</v>
      </c>
      <c r="J30" s="135">
        <v>30</v>
      </c>
      <c r="K30" s="135"/>
    </row>
    <row r="31" spans="1:11" ht="20.100000000000001" customHeight="1" x14ac:dyDescent="0.2">
      <c r="A31" s="196" t="s">
        <v>156</v>
      </c>
      <c r="B31" s="197"/>
      <c r="C31" s="197"/>
      <c r="D31" s="197"/>
      <c r="E31" s="197"/>
      <c r="F31" s="197"/>
      <c r="G31" s="198"/>
      <c r="H31" s="70">
        <f>SUM(H29:H30)</f>
        <v>40</v>
      </c>
      <c r="I31" s="70">
        <f>SUM(I29:I30)</f>
        <v>40</v>
      </c>
      <c r="J31" s="70">
        <v>40</v>
      </c>
      <c r="K31" s="69"/>
    </row>
    <row r="34" spans="6:10" ht="20.100000000000001" customHeight="1" x14ac:dyDescent="0.2">
      <c r="F34" s="177" t="s">
        <v>318</v>
      </c>
      <c r="G34" s="177"/>
      <c r="H34" s="158">
        <v>60</v>
      </c>
      <c r="I34" s="159">
        <f>J26</f>
        <v>60</v>
      </c>
      <c r="J34" s="160">
        <f>I34/H34</f>
        <v>1</v>
      </c>
    </row>
    <row r="35" spans="6:10" ht="20.100000000000001" customHeight="1" x14ac:dyDescent="0.2">
      <c r="F35" s="177" t="s">
        <v>319</v>
      </c>
      <c r="G35" s="177"/>
      <c r="H35" s="158">
        <v>40</v>
      </c>
      <c r="I35" s="159">
        <f>J31</f>
        <v>40</v>
      </c>
      <c r="J35" s="160">
        <f>I35/H35</f>
        <v>1</v>
      </c>
    </row>
    <row r="36" spans="6:10" ht="20.100000000000001" customHeight="1" x14ac:dyDescent="0.2">
      <c r="F36" s="178" t="s">
        <v>317</v>
      </c>
      <c r="G36" s="178"/>
      <c r="H36" s="161">
        <f>SUM(H34:H35)</f>
        <v>100</v>
      </c>
      <c r="I36" s="162">
        <f>SUM(I34:I35)</f>
        <v>100</v>
      </c>
      <c r="J36" s="163">
        <f>I36/H36</f>
        <v>1</v>
      </c>
    </row>
  </sheetData>
  <mergeCells count="15">
    <mergeCell ref="F35:G35"/>
    <mergeCell ref="F36:G36"/>
    <mergeCell ref="A11:J11"/>
    <mergeCell ref="A5:K5"/>
    <mergeCell ref="A7:K7"/>
    <mergeCell ref="A14:K14"/>
    <mergeCell ref="A26:G26"/>
    <mergeCell ref="A27:K27"/>
    <mergeCell ref="A31:G31"/>
    <mergeCell ref="F34:G34"/>
    <mergeCell ref="A4:K4"/>
    <mergeCell ref="A10:K10"/>
    <mergeCell ref="A1:K1"/>
    <mergeCell ref="A2:K2"/>
    <mergeCell ref="A9:K9"/>
  </mergeCells>
  <printOptions horizontalCentered="1"/>
  <pageMargins left="0" right="0" top="0.78740157480314965" bottom="0.39370078740157483" header="0.19685039370078741" footer="0.19685039370078741"/>
  <pageSetup paperSize="9" scale="85" orientation="landscape" r:id="rId1"/>
  <headerFooter alignWithMargins="0">
    <oddFooter>Pagina &amp;P di &amp;N</oddFooter>
  </headerFooter>
  <rowBreaks count="1" manualBreakCount="1">
    <brk id="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abSelected="1" workbookViewId="0">
      <selection activeCell="C22" sqref="C22"/>
    </sheetView>
  </sheetViews>
  <sheetFormatPr defaultRowHeight="12.75" x14ac:dyDescent="0.2"/>
  <cols>
    <col min="1" max="1" width="33.140625" customWidth="1"/>
    <col min="2" max="3" width="22.28515625" customWidth="1"/>
    <col min="4" max="4" width="27" customWidth="1"/>
  </cols>
  <sheetData>
    <row r="2" spans="1:4" ht="37.5" customHeight="1" x14ac:dyDescent="0.2">
      <c r="A2" s="199" t="s">
        <v>325</v>
      </c>
      <c r="B2" s="200"/>
      <c r="C2" s="200"/>
      <c r="D2" s="199"/>
    </row>
    <row r="3" spans="1:4" ht="28.5" customHeight="1" x14ac:dyDescent="0.2">
      <c r="A3" s="209" t="s">
        <v>326</v>
      </c>
      <c r="B3" s="211" t="s">
        <v>344</v>
      </c>
      <c r="C3" s="209" t="s">
        <v>345</v>
      </c>
      <c r="D3" s="201" t="s">
        <v>327</v>
      </c>
    </row>
    <row r="4" spans="1:4" ht="28.5" customHeight="1" x14ac:dyDescent="0.2">
      <c r="A4" s="210"/>
      <c r="B4" s="212"/>
      <c r="C4" s="210"/>
      <c r="D4" s="201"/>
    </row>
    <row r="5" spans="1:4" ht="24.75" customHeight="1" x14ac:dyDescent="0.2">
      <c r="A5" s="170" t="s">
        <v>328</v>
      </c>
      <c r="B5" s="173" t="s">
        <v>330</v>
      </c>
      <c r="C5" s="168" t="s">
        <v>331</v>
      </c>
      <c r="D5" s="164" t="s">
        <v>332</v>
      </c>
    </row>
    <row r="6" spans="1:4" ht="15.75" x14ac:dyDescent="0.2">
      <c r="A6" s="171" t="s">
        <v>329</v>
      </c>
      <c r="B6" s="174">
        <f>59/60</f>
        <v>0.98333333333333328</v>
      </c>
      <c r="C6" s="165">
        <f>40/40</f>
        <v>1</v>
      </c>
      <c r="D6" s="166">
        <f>99/100</f>
        <v>0.99</v>
      </c>
    </row>
    <row r="7" spans="1:4" ht="24.75" customHeight="1" x14ac:dyDescent="0.2">
      <c r="A7" s="172" t="s">
        <v>333</v>
      </c>
      <c r="B7" s="169" t="s">
        <v>337</v>
      </c>
      <c r="C7" s="164" t="s">
        <v>331</v>
      </c>
      <c r="D7" s="164" t="s">
        <v>338</v>
      </c>
    </row>
    <row r="8" spans="1:4" ht="18" customHeight="1" x14ac:dyDescent="0.2">
      <c r="A8" s="172" t="s">
        <v>334</v>
      </c>
      <c r="B8" s="204">
        <f>60/60</f>
        <v>1</v>
      </c>
      <c r="C8" s="205">
        <f>40/40</f>
        <v>1</v>
      </c>
      <c r="D8" s="206">
        <f>100/100</f>
        <v>1</v>
      </c>
    </row>
    <row r="9" spans="1:4" ht="18" customHeight="1" x14ac:dyDescent="0.2">
      <c r="A9" s="172" t="s">
        <v>335</v>
      </c>
      <c r="B9" s="204"/>
      <c r="C9" s="205"/>
      <c r="D9" s="207"/>
    </row>
    <row r="10" spans="1:4" ht="18" customHeight="1" x14ac:dyDescent="0.2">
      <c r="A10" s="172" t="s">
        <v>336</v>
      </c>
      <c r="B10" s="204"/>
      <c r="C10" s="205"/>
      <c r="D10" s="208"/>
    </row>
    <row r="11" spans="1:4" ht="24.75" customHeight="1" x14ac:dyDescent="0.2">
      <c r="A11" s="170" t="s">
        <v>339</v>
      </c>
      <c r="B11" s="169" t="s">
        <v>337</v>
      </c>
      <c r="C11" s="164" t="s">
        <v>331</v>
      </c>
      <c r="D11" s="164" t="s">
        <v>338</v>
      </c>
    </row>
    <row r="12" spans="1:4" ht="15.75" x14ac:dyDescent="0.2">
      <c r="A12" s="172" t="s">
        <v>340</v>
      </c>
      <c r="B12" s="175">
        <f>60/60</f>
        <v>1</v>
      </c>
      <c r="C12" s="165">
        <f>40/40</f>
        <v>1</v>
      </c>
      <c r="D12" s="167">
        <f>100/100</f>
        <v>1</v>
      </c>
    </row>
    <row r="13" spans="1:4" ht="24.75" customHeight="1" x14ac:dyDescent="0.2">
      <c r="A13" s="170" t="s">
        <v>341</v>
      </c>
      <c r="B13" s="169" t="s">
        <v>337</v>
      </c>
      <c r="C13" s="164" t="s">
        <v>331</v>
      </c>
      <c r="D13" s="164" t="s">
        <v>338</v>
      </c>
    </row>
    <row r="14" spans="1:4" ht="30" customHeight="1" x14ac:dyDescent="0.2">
      <c r="A14" s="171" t="s">
        <v>342</v>
      </c>
      <c r="B14" s="175">
        <f>60/60</f>
        <v>1</v>
      </c>
      <c r="C14" s="165">
        <f>40/40</f>
        <v>1</v>
      </c>
      <c r="D14" s="167">
        <f>100/100</f>
        <v>1</v>
      </c>
    </row>
    <row r="15" spans="1:4" ht="31.5" customHeight="1" x14ac:dyDescent="0.2">
      <c r="A15" s="202" t="s">
        <v>343</v>
      </c>
      <c r="B15" s="203"/>
      <c r="C15" s="203"/>
      <c r="D15" s="176">
        <f>(D6+D8+D12+D14)/4</f>
        <v>0.99750000000000005</v>
      </c>
    </row>
  </sheetData>
  <mergeCells count="9">
    <mergeCell ref="A2:D2"/>
    <mergeCell ref="D3:D4"/>
    <mergeCell ref="A15:C15"/>
    <mergeCell ref="B8:B10"/>
    <mergeCell ref="C8:C10"/>
    <mergeCell ref="D8:D10"/>
    <mergeCell ref="A3:A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301</vt:lpstr>
      <vt:lpstr>311-312.1</vt:lpstr>
      <vt:lpstr>312</vt:lpstr>
      <vt:lpstr>124</vt:lpstr>
      <vt:lpstr>riepilogo</vt:lpstr>
      <vt:lpstr>'124'!Titoli_stampa</vt:lpstr>
      <vt:lpstr>'301'!Titoli_stampa</vt:lpstr>
      <vt:lpstr>'311-312.1'!Titoli_stampa</vt:lpstr>
      <vt:lpstr>'312'!Titoli_stampa</vt:lpstr>
    </vt:vector>
  </TitlesOfParts>
  <Company>Comune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patrizia.crippa</dc:creator>
  <cp:lastModifiedBy>Daniela Rigamonti</cp:lastModifiedBy>
  <cp:lastPrinted>2021-03-08T08:29:48Z</cp:lastPrinted>
  <dcterms:created xsi:type="dcterms:W3CDTF">2010-05-25T15:02:23Z</dcterms:created>
  <dcterms:modified xsi:type="dcterms:W3CDTF">2022-05-04T09:23:26Z</dcterms:modified>
</cp:coreProperties>
</file>